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Bills Folder\CCC 2019-2020\Blog on response rates M\"/>
    </mc:Choice>
  </mc:AlternateContent>
  <xr:revisionPtr revIDLastSave="0" documentId="13_ncr:1_{306976CB-7994-4CC5-92E9-CF61BF2E621D}" xr6:coauthVersionLast="45" xr6:coauthVersionMax="45" xr10:uidLastSave="{00000000-0000-0000-0000-000000000000}"/>
  <bookViews>
    <workbookView xWindow="-120" yWindow="-120" windowWidth="29040" windowHeight="15840" activeTab="1" xr2:uid="{E6C51D6C-515C-46B4-9E1A-5EA5121BFDCA}"/>
  </bookViews>
  <sheets>
    <sheet name="Sheet1" sheetId="1" r:id="rId1"/>
    <sheet name="Table 1 fin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" i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5" i="1"/>
  <c r="U4" i="1"/>
  <c r="T46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" i="1"/>
  <c r="O44" i="1" l="1"/>
  <c r="N5" i="1"/>
  <c r="O5" i="1" s="1"/>
  <c r="O4" i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40" i="1" s="1"/>
  <c r="I41" i="1" s="1"/>
  <c r="I42" i="1" s="1"/>
  <c r="I43" i="1" s="1"/>
  <c r="I44" i="1" s="1"/>
  <c r="N6" i="1" l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40" i="1" s="1"/>
  <c r="N41" i="1" s="1"/>
  <c r="N42" i="1" s="1"/>
  <c r="N43" i="1" s="1"/>
  <c r="O43" i="1" s="1"/>
  <c r="O40" i="1" l="1"/>
  <c r="O18" i="1"/>
  <c r="O23" i="1"/>
  <c r="O21" i="1"/>
  <c r="O10" i="1"/>
  <c r="O37" i="1"/>
  <c r="O34" i="1"/>
  <c r="O17" i="1"/>
  <c r="O42" i="1"/>
  <c r="O41" i="1"/>
  <c r="O36" i="1"/>
  <c r="O7" i="1"/>
  <c r="O31" i="1"/>
  <c r="O20" i="1"/>
  <c r="O25" i="1"/>
  <c r="O24" i="1"/>
  <c r="O19" i="1"/>
  <c r="O22" i="1"/>
  <c r="O28" i="1"/>
  <c r="O33" i="1"/>
  <c r="O9" i="1"/>
  <c r="O35" i="1"/>
  <c r="O15" i="1"/>
  <c r="O26" i="1"/>
  <c r="O6" i="1"/>
  <c r="O16" i="1"/>
  <c r="O29" i="1"/>
  <c r="O13" i="1"/>
  <c r="O12" i="1"/>
  <c r="O27" i="1"/>
  <c r="O11" i="1"/>
  <c r="O30" i="1"/>
  <c r="O14" i="1"/>
  <c r="O32" i="1"/>
  <c r="O8" i="1"/>
</calcChain>
</file>

<file path=xl/sharedStrings.xml><?xml version="1.0" encoding="utf-8"?>
<sst xmlns="http://schemas.openxmlformats.org/spreadsheetml/2006/main" count="354" uniqueCount="155">
  <si>
    <t>State</t>
  </si>
  <si>
    <t>Dallas</t>
  </si>
  <si>
    <t>Houston</t>
  </si>
  <si>
    <t>Montgomery</t>
  </si>
  <si>
    <t>Shelby</t>
  </si>
  <si>
    <t>Washington</t>
  </si>
  <si>
    <t>AZ</t>
  </si>
  <si>
    <t>Maricopa</t>
  </si>
  <si>
    <t>Clark</t>
  </si>
  <si>
    <t>Nevada</t>
  </si>
  <si>
    <t>Alameda</t>
  </si>
  <si>
    <t>CA</t>
  </si>
  <si>
    <t>Kings</t>
  </si>
  <si>
    <t>Los Angeles</t>
  </si>
  <si>
    <t>Orange</t>
  </si>
  <si>
    <t>Riverside</t>
  </si>
  <si>
    <t>Sacramento</t>
  </si>
  <si>
    <t>San Bernardino</t>
  </si>
  <si>
    <t>San Diego</t>
  </si>
  <si>
    <t>Santa Clara</t>
  </si>
  <si>
    <t>El Paso</t>
  </si>
  <si>
    <t>DC</t>
  </si>
  <si>
    <t>FL</t>
  </si>
  <si>
    <t>Broward</t>
  </si>
  <si>
    <t>Hillsborough</t>
  </si>
  <si>
    <t>Miami-Dade</t>
  </si>
  <si>
    <t>Palm Beach</t>
  </si>
  <si>
    <t>Cook</t>
  </si>
  <si>
    <t>Harris</t>
  </si>
  <si>
    <t>Wayne</t>
  </si>
  <si>
    <t>IL</t>
  </si>
  <si>
    <t>Miami</t>
  </si>
  <si>
    <t>MD</t>
  </si>
  <si>
    <t>Prince Georges</t>
  </si>
  <si>
    <t>Baltimore City</t>
  </si>
  <si>
    <t>MA</t>
  </si>
  <si>
    <t>Essex</t>
  </si>
  <si>
    <t>Suffolk</t>
  </si>
  <si>
    <t>MI</t>
  </si>
  <si>
    <t>Texas</t>
  </si>
  <si>
    <t>NV</t>
  </si>
  <si>
    <t>NJ</t>
  </si>
  <si>
    <t>Hudson</t>
  </si>
  <si>
    <t>Hidalgo</t>
  </si>
  <si>
    <t>NY</t>
  </si>
  <si>
    <t>Bronx</t>
  </si>
  <si>
    <t>New York</t>
  </si>
  <si>
    <t>Queens</t>
  </si>
  <si>
    <t>PA</t>
  </si>
  <si>
    <t>Philadelphia</t>
  </si>
  <si>
    <t>TN</t>
  </si>
  <si>
    <t>TX</t>
  </si>
  <si>
    <t>Bexar</t>
  </si>
  <si>
    <t>Tarrant</t>
  </si>
  <si>
    <t>WI</t>
  </si>
  <si>
    <t>Milwaukee</t>
  </si>
  <si>
    <t xml:space="preserve">FIPS Code </t>
  </si>
  <si>
    <t>Total in Very High Risk Tracts</t>
  </si>
  <si>
    <t>Kids in Very high risk tracts</t>
  </si>
  <si>
    <t xml:space="preserve">Cumulative Total </t>
  </si>
  <si>
    <t>Number</t>
  </si>
  <si>
    <t xml:space="preserve">Percent of Total </t>
  </si>
  <si>
    <t xml:space="preserve">Rank </t>
  </si>
  <si>
    <t xml:space="preserve">Table 1A   Number of Young Children in Very High Risk of Young Child Undercount Census Tracts ( New PRB Data base April 1) </t>
  </si>
  <si>
    <t xml:space="preserve">Cumulative </t>
  </si>
  <si>
    <t>Rank*</t>
  </si>
  <si>
    <t>County</t>
  </si>
  <si>
    <t xml:space="preserve">Major City </t>
  </si>
  <si>
    <t>Number of Young Children Living in a Very High Risk of Undercount Census Tracts*</t>
  </si>
  <si>
    <t xml:space="preserve">Percent </t>
  </si>
  <si>
    <t>California</t>
  </si>
  <si>
    <t>Los Angeles County</t>
  </si>
  <si>
    <t>Harris County</t>
  </si>
  <si>
    <t>Florida</t>
  </si>
  <si>
    <t>Miami-Dade County</t>
  </si>
  <si>
    <t>Illinois</t>
  </si>
  <si>
    <t>Cook County</t>
  </si>
  <si>
    <t>Chicago</t>
  </si>
  <si>
    <t>Kings County</t>
  </si>
  <si>
    <t>New York City</t>
  </si>
  <si>
    <t>Queens County</t>
  </si>
  <si>
    <t>Bronx County</t>
  </si>
  <si>
    <t>Dallas County</t>
  </si>
  <si>
    <t>Broward County</t>
  </si>
  <si>
    <t>Ft Lauderdale</t>
  </si>
  <si>
    <t>Pennsylvania</t>
  </si>
  <si>
    <t>Philadelphia County</t>
  </si>
  <si>
    <t>Arizona</t>
  </si>
  <si>
    <t>Maricopa County</t>
  </si>
  <si>
    <t xml:space="preserve">Phoenix </t>
  </si>
  <si>
    <t>Hidalgo County</t>
  </si>
  <si>
    <t>McAllen</t>
  </si>
  <si>
    <t>Orange County</t>
  </si>
  <si>
    <t>Anaheim</t>
  </si>
  <si>
    <t>San Diego County</t>
  </si>
  <si>
    <t xml:space="preserve">San Diego </t>
  </si>
  <si>
    <t>Michigan</t>
  </si>
  <si>
    <t>Wayne County</t>
  </si>
  <si>
    <t xml:space="preserve">Detroit </t>
  </si>
  <si>
    <t>San Bernardino County</t>
  </si>
  <si>
    <t>Fontana</t>
  </si>
  <si>
    <t>El Paso County</t>
  </si>
  <si>
    <t xml:space="preserve">El Paso </t>
  </si>
  <si>
    <t>Santa Clara County</t>
  </si>
  <si>
    <t xml:space="preserve">San Jose </t>
  </si>
  <si>
    <t>Bexar County</t>
  </si>
  <si>
    <t xml:space="preserve">San Antonio </t>
  </si>
  <si>
    <t>Riverside County</t>
  </si>
  <si>
    <t>Tarrant County</t>
  </si>
  <si>
    <t xml:space="preserve">Ft worth </t>
  </si>
  <si>
    <t>New York County</t>
  </si>
  <si>
    <t xml:space="preserve">New York City </t>
  </si>
  <si>
    <t>Orlando</t>
  </si>
  <si>
    <t>Palm Beach County</t>
  </si>
  <si>
    <t>New Jersey</t>
  </si>
  <si>
    <t>Essex County</t>
  </si>
  <si>
    <t>Newark</t>
  </si>
  <si>
    <t>Maryland</t>
  </si>
  <si>
    <t>Prince George's County</t>
  </si>
  <si>
    <t xml:space="preserve">Washington DC </t>
  </si>
  <si>
    <t>Alameda County</t>
  </si>
  <si>
    <t xml:space="preserve">Oakland </t>
  </si>
  <si>
    <t>Hillsborough County</t>
  </si>
  <si>
    <t xml:space="preserve">Tampa </t>
  </si>
  <si>
    <t>Massachusetts</t>
  </si>
  <si>
    <t>Suffolk County</t>
  </si>
  <si>
    <t>Boston</t>
  </si>
  <si>
    <t>Tennessee</t>
  </si>
  <si>
    <t>Shelby County</t>
  </si>
  <si>
    <t xml:space="preserve">Memphis </t>
  </si>
  <si>
    <t>Clark County</t>
  </si>
  <si>
    <t>Las Vegas</t>
  </si>
  <si>
    <t>Hudson County</t>
  </si>
  <si>
    <t>Jersey City</t>
  </si>
  <si>
    <t>Montgomery County</t>
  </si>
  <si>
    <t xml:space="preserve">Washington DC  </t>
  </si>
  <si>
    <t>Sacramento County</t>
  </si>
  <si>
    <t>*based on number of young children living in Very High Risk of Undercount Census tracts</t>
  </si>
  <si>
    <t>National Response Rate on May 7, 2020  = 57.7%</t>
  </si>
  <si>
    <t>*Source:  Analysis of Population  Reference Bureau tract level database</t>
  </si>
  <si>
    <t>**Source: Special analysis of U.S. Census Bureau data by the Center for Urban Research, CUNY Graduate Center</t>
  </si>
  <si>
    <t xml:space="preserve">Note: Analysis omits tracts with 10% or more units covered by Update/Leave, tracts with fewer than 100 people in households, and tracts covered by Update/Enumeration or Remote Alaska </t>
  </si>
  <si>
    <t xml:space="preserve">I included the counites below to provide more information </t>
  </si>
  <si>
    <t xml:space="preserve">Table 1   Number of Young Children in Very High Risk of Young Child Undercount Census Tracts (Old PRB Database Feb 2020) </t>
  </si>
  <si>
    <t>Milwaukee County</t>
  </si>
  <si>
    <t>Baltimore city</t>
  </si>
  <si>
    <t>District of Columbia</t>
  </si>
  <si>
    <t>Difference Between County Rates in Very High Risk Tracts and National Response Rate (county rate- national rate)</t>
  </si>
  <si>
    <t>Cumulative</t>
  </si>
  <si>
    <t>Percent</t>
  </si>
  <si>
    <t>Number of Young Children Living in Very High Risk of Undercount Census Tracts**</t>
  </si>
  <si>
    <t>Average Response Rate for Very High Risk of Young Child Undercount Census Tracts May 7, 2020***</t>
  </si>
  <si>
    <t>**Source:  Analysis of Population Reference Bureau tract level database</t>
  </si>
  <si>
    <t>***Source: Special analysis of U.S. Census Bureau data by the Center for Urban Research, CUNY Graduate Center</t>
  </si>
  <si>
    <t>Table 1.  2020 Census Response Rates in Census Tracts With a  Very High Risk of Young Child Undercounts for 34 Large Counties (May 7,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</si>
</sst>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9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164" fontId="0" fillId="0" borderId="1" xfId="1" applyNumberFormat="1" applyFont="1" applyBorder="1"/>
    <xf numFmtId="165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165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0" fillId="2" borderId="1" xfId="1" applyNumberFormat="1" applyFont="1" applyFill="1" applyBorder="1"/>
    <xf numFmtId="0" fontId="5" fillId="3" borderId="2" xfId="0" applyFont="1" applyFill="1" applyBorder="1"/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C0B9-72C3-43AE-B308-D9172156E671}">
  <dimension ref="A1:X46"/>
  <sheetViews>
    <sheetView topLeftCell="G21" workbookViewId="0">
      <selection activeCell="X4" sqref="X4:X42"/>
    </sheetView>
  </sheetViews>
  <sheetFormatPr defaultRowHeight="15" x14ac:dyDescent="0.25"/>
  <cols>
    <col min="1" max="1" width="7.5703125" customWidth="1"/>
    <col min="2" max="2" width="15.7109375" customWidth="1"/>
    <col min="3" max="3" width="27.85546875" customWidth="1"/>
    <col min="4" max="4" width="18" customWidth="1"/>
    <col min="5" max="5" width="16.85546875" customWidth="1"/>
    <col min="6" max="6" width="13.42578125" bestFit="1" customWidth="1"/>
    <col min="7" max="7" width="12.5703125" customWidth="1"/>
    <col min="11" max="11" width="21" customWidth="1"/>
    <col min="12" max="12" width="8" customWidth="1"/>
    <col min="13" max="13" width="11.5703125" bestFit="1" customWidth="1"/>
    <col min="14" max="14" width="13.28515625" bestFit="1" customWidth="1"/>
    <col min="23" max="23" width="10.5703125" bestFit="1" customWidth="1"/>
  </cols>
  <sheetData>
    <row r="1" spans="1:24" ht="34.5" customHeight="1" x14ac:dyDescent="0.25">
      <c r="A1" s="25" t="s">
        <v>143</v>
      </c>
      <c r="B1" s="25"/>
      <c r="C1" s="25"/>
      <c r="D1" s="25"/>
      <c r="E1" s="25"/>
      <c r="F1" s="25"/>
      <c r="G1" s="25"/>
      <c r="I1" s="25" t="s">
        <v>63</v>
      </c>
      <c r="J1" s="25"/>
      <c r="K1" s="25"/>
      <c r="L1" s="25"/>
      <c r="M1" s="25"/>
      <c r="N1" s="25"/>
      <c r="O1" s="25"/>
    </row>
    <row r="2" spans="1:24" ht="15.75" x14ac:dyDescent="0.25">
      <c r="A2" s="6"/>
      <c r="B2" s="6"/>
      <c r="C2" s="6"/>
      <c r="D2" s="6"/>
      <c r="E2" s="6"/>
      <c r="F2" s="26" t="s">
        <v>64</v>
      </c>
      <c r="G2" s="26"/>
      <c r="N2" t="s">
        <v>59</v>
      </c>
    </row>
    <row r="3" spans="1:24" ht="71.25" customHeight="1" x14ac:dyDescent="0.25">
      <c r="A3" s="7" t="s">
        <v>65</v>
      </c>
      <c r="B3" s="8" t="s">
        <v>0</v>
      </c>
      <c r="C3" s="8" t="s">
        <v>66</v>
      </c>
      <c r="D3" s="1" t="s">
        <v>67</v>
      </c>
      <c r="E3" s="8" t="s">
        <v>68</v>
      </c>
      <c r="F3" s="7" t="s">
        <v>60</v>
      </c>
      <c r="G3" s="7" t="s">
        <v>69</v>
      </c>
      <c r="I3" s="1" t="s">
        <v>62</v>
      </c>
      <c r="J3" s="1" t="s">
        <v>56</v>
      </c>
      <c r="K3" s="1"/>
      <c r="L3" s="1"/>
      <c r="M3" s="2" t="s">
        <v>58</v>
      </c>
      <c r="N3" s="1" t="s">
        <v>60</v>
      </c>
      <c r="O3" s="2" t="s">
        <v>61</v>
      </c>
    </row>
    <row r="4" spans="1:24" ht="15.75" x14ac:dyDescent="0.25">
      <c r="A4" s="9">
        <v>1</v>
      </c>
      <c r="B4" s="6" t="s">
        <v>70</v>
      </c>
      <c r="C4" s="6" t="s">
        <v>71</v>
      </c>
      <c r="D4" s="1" t="s">
        <v>13</v>
      </c>
      <c r="E4" s="10">
        <v>288771</v>
      </c>
      <c r="F4" s="10">
        <v>288771</v>
      </c>
      <c r="G4" s="11">
        <v>7.1035929881873683</v>
      </c>
      <c r="I4" s="1">
        <v>1</v>
      </c>
      <c r="J4" s="3">
        <v>6037</v>
      </c>
      <c r="K4" s="3" t="s">
        <v>13</v>
      </c>
      <c r="L4" s="3" t="s">
        <v>11</v>
      </c>
      <c r="M4" s="15">
        <v>290389</v>
      </c>
      <c r="N4" s="4">
        <v>290389</v>
      </c>
      <c r="O4" s="5">
        <f>(N4/4062499)*100</f>
        <v>7.1480386825941373</v>
      </c>
      <c r="Q4" t="s">
        <v>71</v>
      </c>
      <c r="R4">
        <v>290389</v>
      </c>
      <c r="S4">
        <v>1</v>
      </c>
      <c r="T4" t="b">
        <f>M4=R4</f>
        <v>1</v>
      </c>
      <c r="U4">
        <f>R4</f>
        <v>290389</v>
      </c>
      <c r="V4" t="b">
        <f>N4=U4</f>
        <v>1</v>
      </c>
      <c r="W4" s="17">
        <f>U4/$R$46*100</f>
        <v>7.1481266595592956</v>
      </c>
      <c r="X4" t="b">
        <f>ROUND(W4,1)=ROUND(O4,1)</f>
        <v>1</v>
      </c>
    </row>
    <row r="5" spans="1:24" ht="15.75" x14ac:dyDescent="0.25">
      <c r="A5" s="9">
        <v>2</v>
      </c>
      <c r="B5" s="6" t="s">
        <v>39</v>
      </c>
      <c r="C5" s="6" t="s">
        <v>72</v>
      </c>
      <c r="D5" s="1" t="s">
        <v>2</v>
      </c>
      <c r="E5" s="10">
        <v>140019</v>
      </c>
      <c r="F5" s="10">
        <v>428790</v>
      </c>
      <c r="G5" s="11">
        <v>10.54797620746149</v>
      </c>
      <c r="I5" s="1">
        <f>I4+1</f>
        <v>2</v>
      </c>
      <c r="J5" s="3">
        <v>48201</v>
      </c>
      <c r="K5" s="3" t="s">
        <v>28</v>
      </c>
      <c r="L5" s="3" t="s">
        <v>51</v>
      </c>
      <c r="M5" s="15">
        <v>140160</v>
      </c>
      <c r="N5" s="4">
        <f>N4+M5</f>
        <v>430549</v>
      </c>
      <c r="O5" s="5">
        <f t="shared" ref="O5:O44" si="0">(N5/4062499)*100</f>
        <v>10.598131839540144</v>
      </c>
      <c r="Q5" t="s">
        <v>72</v>
      </c>
      <c r="R5">
        <v>140160</v>
      </c>
      <c r="S5">
        <v>2</v>
      </c>
      <c r="T5" t="b">
        <f t="shared" ref="T5:T42" si="1">M5=R5</f>
        <v>1</v>
      </c>
      <c r="U5">
        <f>U4+R5</f>
        <v>430549</v>
      </c>
      <c r="V5" t="b">
        <f t="shared" ref="V5:V42" si="2">N5=U5</f>
        <v>1</v>
      </c>
      <c r="W5" s="17">
        <f t="shared" ref="W5:W42" si="3">U5/$R$46*100</f>
        <v>10.598262279723389</v>
      </c>
      <c r="X5" t="b">
        <f t="shared" ref="X5:X42" si="4">ROUND(W5,1)=ROUND(O5,1)</f>
        <v>1</v>
      </c>
    </row>
    <row r="6" spans="1:24" ht="15.75" x14ac:dyDescent="0.25">
      <c r="A6" s="9">
        <v>3</v>
      </c>
      <c r="B6" s="6" t="s">
        <v>73</v>
      </c>
      <c r="C6" s="6" t="s">
        <v>74</v>
      </c>
      <c r="D6" s="1" t="s">
        <v>31</v>
      </c>
      <c r="E6" s="10">
        <v>132070</v>
      </c>
      <c r="F6" s="10">
        <v>560860</v>
      </c>
      <c r="G6" s="11">
        <v>13.796818805748387</v>
      </c>
      <c r="I6" s="1">
        <f t="shared" ref="I6:I44" si="5">I5+1</f>
        <v>3</v>
      </c>
      <c r="J6" s="3">
        <v>12086</v>
      </c>
      <c r="K6" s="3" t="s">
        <v>25</v>
      </c>
      <c r="L6" s="3" t="s">
        <v>22</v>
      </c>
      <c r="M6" s="4">
        <v>132235</v>
      </c>
      <c r="N6" s="4">
        <f t="shared" ref="N6:N43" si="6">N5+M6</f>
        <v>562784</v>
      </c>
      <c r="O6" s="5">
        <f t="shared" si="0"/>
        <v>13.853148025390283</v>
      </c>
      <c r="Q6" t="s">
        <v>74</v>
      </c>
      <c r="R6">
        <v>132235</v>
      </c>
      <c r="S6">
        <v>3</v>
      </c>
      <c r="T6" t="b">
        <f t="shared" si="1"/>
        <v>1</v>
      </c>
      <c r="U6">
        <f t="shared" ref="U6:U42" si="7">U5+R6</f>
        <v>562784</v>
      </c>
      <c r="V6" t="b">
        <f t="shared" si="2"/>
        <v>1</v>
      </c>
      <c r="W6" s="17">
        <f t="shared" si="3"/>
        <v>13.853318527814135</v>
      </c>
      <c r="X6" t="b">
        <f t="shared" si="4"/>
        <v>1</v>
      </c>
    </row>
    <row r="7" spans="1:24" ht="15.75" x14ac:dyDescent="0.25">
      <c r="A7" s="9">
        <v>4</v>
      </c>
      <c r="B7" s="6" t="s">
        <v>75</v>
      </c>
      <c r="C7" s="6" t="s">
        <v>76</v>
      </c>
      <c r="D7" s="1" t="s">
        <v>77</v>
      </c>
      <c r="E7" s="10">
        <v>131128</v>
      </c>
      <c r="F7" s="10">
        <v>691988</v>
      </c>
      <c r="G7" s="11">
        <v>17.022488770374451</v>
      </c>
      <c r="I7" s="1">
        <f t="shared" si="5"/>
        <v>4</v>
      </c>
      <c r="J7" s="3">
        <v>17031</v>
      </c>
      <c r="K7" s="3" t="s">
        <v>27</v>
      </c>
      <c r="L7" s="3" t="s">
        <v>30</v>
      </c>
      <c r="M7" s="4">
        <v>130949</v>
      </c>
      <c r="N7" s="4">
        <f t="shared" si="6"/>
        <v>693733</v>
      </c>
      <c r="O7" s="5">
        <f t="shared" si="0"/>
        <v>17.076508818832938</v>
      </c>
      <c r="Q7" t="s">
        <v>76</v>
      </c>
      <c r="R7">
        <v>130949</v>
      </c>
      <c r="S7">
        <v>4</v>
      </c>
      <c r="T7" t="b">
        <f t="shared" si="1"/>
        <v>1</v>
      </c>
      <c r="U7">
        <f t="shared" si="7"/>
        <v>693733</v>
      </c>
      <c r="V7" t="b">
        <f t="shared" si="2"/>
        <v>1</v>
      </c>
      <c r="W7" s="17">
        <f t="shared" si="3"/>
        <v>17.076718993887678</v>
      </c>
      <c r="X7" t="b">
        <f t="shared" si="4"/>
        <v>1</v>
      </c>
    </row>
    <row r="8" spans="1:24" ht="15.75" x14ac:dyDescent="0.25">
      <c r="A8" s="9">
        <v>5</v>
      </c>
      <c r="B8" s="6" t="s">
        <v>46</v>
      </c>
      <c r="C8" s="6" t="s">
        <v>78</v>
      </c>
      <c r="D8" s="1" t="s">
        <v>79</v>
      </c>
      <c r="E8" s="10">
        <v>94934</v>
      </c>
      <c r="F8" s="10">
        <v>786922</v>
      </c>
      <c r="G8" s="11">
        <v>19.357808095170153</v>
      </c>
      <c r="I8" s="1">
        <f t="shared" si="5"/>
        <v>5</v>
      </c>
      <c r="J8" s="3">
        <v>36047</v>
      </c>
      <c r="K8" s="3" t="s">
        <v>12</v>
      </c>
      <c r="L8" s="3" t="s">
        <v>44</v>
      </c>
      <c r="M8" s="4">
        <v>94935</v>
      </c>
      <c r="N8" s="4">
        <f t="shared" si="6"/>
        <v>788668</v>
      </c>
      <c r="O8" s="5">
        <f t="shared" si="0"/>
        <v>19.413370932522074</v>
      </c>
      <c r="Q8" t="s">
        <v>78</v>
      </c>
      <c r="R8">
        <v>94935</v>
      </c>
      <c r="S8">
        <v>5</v>
      </c>
      <c r="T8" t="b">
        <f t="shared" si="1"/>
        <v>1</v>
      </c>
      <c r="U8">
        <f t="shared" si="7"/>
        <v>788668</v>
      </c>
      <c r="V8" t="b">
        <f t="shared" si="2"/>
        <v>1</v>
      </c>
      <c r="W8" s="17">
        <f t="shared" si="3"/>
        <v>19.413609869317742</v>
      </c>
      <c r="X8" t="b">
        <f t="shared" si="4"/>
        <v>1</v>
      </c>
    </row>
    <row r="9" spans="1:24" ht="15.75" x14ac:dyDescent="0.25">
      <c r="A9" s="9">
        <v>6</v>
      </c>
      <c r="B9" s="6" t="s">
        <v>46</v>
      </c>
      <c r="C9" s="6" t="s">
        <v>80</v>
      </c>
      <c r="D9" s="1" t="s">
        <v>79</v>
      </c>
      <c r="E9" s="10">
        <v>91993</v>
      </c>
      <c r="F9" s="10">
        <v>878915</v>
      </c>
      <c r="G9" s="11">
        <v>21.620780588122425</v>
      </c>
      <c r="I9" s="1">
        <f t="shared" si="5"/>
        <v>6</v>
      </c>
      <c r="J9" s="3">
        <v>36081</v>
      </c>
      <c r="K9" s="3" t="s">
        <v>47</v>
      </c>
      <c r="L9" s="3" t="s">
        <v>44</v>
      </c>
      <c r="M9" s="4">
        <v>91986</v>
      </c>
      <c r="N9" s="4">
        <f t="shared" si="6"/>
        <v>880654</v>
      </c>
      <c r="O9" s="5">
        <f t="shared" si="0"/>
        <v>21.677642259111941</v>
      </c>
      <c r="Q9" t="s">
        <v>80</v>
      </c>
      <c r="R9">
        <v>91986</v>
      </c>
      <c r="S9">
        <v>6</v>
      </c>
      <c r="T9" t="b">
        <f t="shared" si="1"/>
        <v>1</v>
      </c>
      <c r="U9">
        <f t="shared" si="7"/>
        <v>880654</v>
      </c>
      <c r="V9" t="b">
        <f t="shared" si="2"/>
        <v>1</v>
      </c>
      <c r="W9" s="17">
        <f t="shared" si="3"/>
        <v>21.677909064212251</v>
      </c>
      <c r="X9" t="b">
        <f t="shared" si="4"/>
        <v>1</v>
      </c>
    </row>
    <row r="10" spans="1:24" ht="15.75" x14ac:dyDescent="0.25">
      <c r="A10" s="9">
        <v>7</v>
      </c>
      <c r="B10" s="6" t="s">
        <v>46</v>
      </c>
      <c r="C10" s="6" t="s">
        <v>81</v>
      </c>
      <c r="D10" s="1" t="s">
        <v>79</v>
      </c>
      <c r="E10" s="10">
        <v>87471</v>
      </c>
      <c r="F10" s="10">
        <v>966386</v>
      </c>
      <c r="G10" s="11">
        <v>23.772514599743182</v>
      </c>
      <c r="I10" s="1">
        <f t="shared" si="5"/>
        <v>7</v>
      </c>
      <c r="J10" s="3">
        <v>36005</v>
      </c>
      <c r="K10" s="3" t="s">
        <v>45</v>
      </c>
      <c r="L10" s="3" t="s">
        <v>44</v>
      </c>
      <c r="M10" s="4">
        <v>87466</v>
      </c>
      <c r="N10" s="4">
        <f t="shared" si="6"/>
        <v>968120</v>
      </c>
      <c r="O10" s="5">
        <f t="shared" si="0"/>
        <v>23.830652019852806</v>
      </c>
      <c r="Q10" t="s">
        <v>81</v>
      </c>
      <c r="R10">
        <v>87466</v>
      </c>
      <c r="S10">
        <v>7</v>
      </c>
      <c r="T10" t="b">
        <f t="shared" si="1"/>
        <v>1</v>
      </c>
      <c r="U10">
        <f t="shared" si="7"/>
        <v>968120</v>
      </c>
      <c r="V10" t="b">
        <f t="shared" si="2"/>
        <v>1</v>
      </c>
      <c r="W10" s="17">
        <f t="shared" si="3"/>
        <v>23.83094532386745</v>
      </c>
      <c r="X10" t="b">
        <f t="shared" si="4"/>
        <v>1</v>
      </c>
    </row>
    <row r="11" spans="1:24" ht="15.75" x14ac:dyDescent="0.25">
      <c r="A11" s="9">
        <v>8</v>
      </c>
      <c r="B11" s="6" t="s">
        <v>39</v>
      </c>
      <c r="C11" s="6" t="s">
        <v>82</v>
      </c>
      <c r="D11" s="1" t="s">
        <v>1</v>
      </c>
      <c r="E11" s="10">
        <v>85790</v>
      </c>
      <c r="F11" s="10">
        <v>1052176</v>
      </c>
      <c r="G11" s="11">
        <v>25.882897021996783</v>
      </c>
      <c r="I11" s="1">
        <f t="shared" si="5"/>
        <v>8</v>
      </c>
      <c r="J11" s="3">
        <v>48113</v>
      </c>
      <c r="K11" s="3" t="s">
        <v>1</v>
      </c>
      <c r="L11" s="3" t="s">
        <v>51</v>
      </c>
      <c r="M11" s="4">
        <v>86532</v>
      </c>
      <c r="N11" s="4">
        <f t="shared" si="6"/>
        <v>1054652</v>
      </c>
      <c r="O11" s="5">
        <f t="shared" si="0"/>
        <v>25.960671005703635</v>
      </c>
      <c r="Q11" t="s">
        <v>82</v>
      </c>
      <c r="R11">
        <v>86532</v>
      </c>
      <c r="S11">
        <v>8</v>
      </c>
      <c r="T11" t="b">
        <f t="shared" si="1"/>
        <v>1</v>
      </c>
      <c r="U11">
        <f t="shared" si="7"/>
        <v>1054652</v>
      </c>
      <c r="V11" t="b">
        <f t="shared" si="2"/>
        <v>1</v>
      </c>
      <c r="W11" s="17">
        <f t="shared" si="3"/>
        <v>25.960990525665679</v>
      </c>
      <c r="X11" t="b">
        <f t="shared" si="4"/>
        <v>1</v>
      </c>
    </row>
    <row r="12" spans="1:24" ht="15.75" x14ac:dyDescent="0.25">
      <c r="A12" s="9">
        <v>9</v>
      </c>
      <c r="B12" s="6" t="s">
        <v>73</v>
      </c>
      <c r="C12" s="6" t="s">
        <v>83</v>
      </c>
      <c r="D12" s="1" t="s">
        <v>84</v>
      </c>
      <c r="E12" s="10">
        <v>71268</v>
      </c>
      <c r="F12" s="10">
        <v>1123444</v>
      </c>
      <c r="G12" s="11">
        <v>27.636046975011929</v>
      </c>
      <c r="I12" s="1">
        <f t="shared" si="5"/>
        <v>9</v>
      </c>
      <c r="J12" s="3">
        <v>12011</v>
      </c>
      <c r="K12" s="3" t="s">
        <v>23</v>
      </c>
      <c r="L12" s="3" t="s">
        <v>22</v>
      </c>
      <c r="M12" s="4">
        <v>71264</v>
      </c>
      <c r="N12" s="4">
        <f t="shared" si="6"/>
        <v>1125916</v>
      </c>
      <c r="O12" s="5">
        <f t="shared" si="0"/>
        <v>27.714862206735312</v>
      </c>
      <c r="Q12" t="s">
        <v>83</v>
      </c>
      <c r="R12">
        <v>71264</v>
      </c>
      <c r="S12">
        <v>9</v>
      </c>
      <c r="T12" t="b">
        <f t="shared" si="1"/>
        <v>1</v>
      </c>
      <c r="U12">
        <f t="shared" si="7"/>
        <v>1125916</v>
      </c>
      <c r="V12" t="b">
        <f t="shared" si="2"/>
        <v>1</v>
      </c>
      <c r="W12" s="17">
        <f t="shared" si="3"/>
        <v>27.715203317013948</v>
      </c>
      <c r="X12" t="b">
        <f t="shared" si="4"/>
        <v>1</v>
      </c>
    </row>
    <row r="13" spans="1:24" ht="15.75" x14ac:dyDescent="0.25">
      <c r="A13" s="9">
        <v>10</v>
      </c>
      <c r="B13" s="6" t="s">
        <v>85</v>
      </c>
      <c r="C13" s="6" t="s">
        <v>86</v>
      </c>
      <c r="D13" s="1" t="s">
        <v>49</v>
      </c>
      <c r="E13" s="10">
        <v>69325</v>
      </c>
      <c r="F13" s="10">
        <v>1192769</v>
      </c>
      <c r="G13" s="11">
        <v>29.341400296176761</v>
      </c>
      <c r="I13" s="1">
        <f t="shared" si="5"/>
        <v>10</v>
      </c>
      <c r="J13" s="3">
        <v>42101</v>
      </c>
      <c r="K13" s="3" t="s">
        <v>49</v>
      </c>
      <c r="L13" s="3" t="s">
        <v>48</v>
      </c>
      <c r="M13" s="4">
        <v>69185</v>
      </c>
      <c r="N13" s="4">
        <f t="shared" si="6"/>
        <v>1195101</v>
      </c>
      <c r="O13" s="5">
        <f t="shared" si="0"/>
        <v>29.417878010554588</v>
      </c>
      <c r="Q13" t="s">
        <v>86</v>
      </c>
      <c r="R13">
        <v>69185</v>
      </c>
      <c r="S13">
        <v>10</v>
      </c>
      <c r="T13" t="b">
        <f t="shared" si="1"/>
        <v>1</v>
      </c>
      <c r="U13">
        <f t="shared" si="7"/>
        <v>1195101</v>
      </c>
      <c r="V13" t="b">
        <f t="shared" si="2"/>
        <v>1</v>
      </c>
      <c r="W13" s="17">
        <f t="shared" si="3"/>
        <v>29.418240081290865</v>
      </c>
      <c r="X13" t="b">
        <f t="shared" si="4"/>
        <v>1</v>
      </c>
    </row>
    <row r="14" spans="1:24" ht="15.75" x14ac:dyDescent="0.25">
      <c r="A14" s="9">
        <v>11</v>
      </c>
      <c r="B14" s="6" t="s">
        <v>87</v>
      </c>
      <c r="C14" s="6" t="s">
        <v>88</v>
      </c>
      <c r="D14" s="1" t="s">
        <v>89</v>
      </c>
      <c r="E14" s="10">
        <v>55494</v>
      </c>
      <c r="F14" s="10">
        <v>1248263</v>
      </c>
      <c r="G14" s="11">
        <v>30.706519332667508</v>
      </c>
      <c r="I14" s="1">
        <f t="shared" si="5"/>
        <v>11</v>
      </c>
      <c r="J14" s="3">
        <v>4013</v>
      </c>
      <c r="K14" s="3" t="s">
        <v>7</v>
      </c>
      <c r="L14" s="3" t="s">
        <v>6</v>
      </c>
      <c r="M14" s="4">
        <v>55238</v>
      </c>
      <c r="N14" s="4">
        <f t="shared" si="6"/>
        <v>1250339</v>
      </c>
      <c r="O14" s="5">
        <f t="shared" si="0"/>
        <v>30.777582960635808</v>
      </c>
      <c r="Q14" t="s">
        <v>88</v>
      </c>
      <c r="R14">
        <v>55238</v>
      </c>
      <c r="S14">
        <v>11</v>
      </c>
      <c r="T14" t="b">
        <f t="shared" si="1"/>
        <v>1</v>
      </c>
      <c r="U14">
        <f t="shared" si="7"/>
        <v>1250339</v>
      </c>
      <c r="V14" t="b">
        <f t="shared" si="2"/>
        <v>1</v>
      </c>
      <c r="W14" s="17">
        <f t="shared" si="3"/>
        <v>30.777961766412332</v>
      </c>
      <c r="X14" t="b">
        <f t="shared" si="4"/>
        <v>1</v>
      </c>
    </row>
    <row r="15" spans="1:24" ht="15.75" x14ac:dyDescent="0.25">
      <c r="A15" s="9">
        <v>12</v>
      </c>
      <c r="B15" s="6" t="s">
        <v>39</v>
      </c>
      <c r="C15" s="6" t="s">
        <v>90</v>
      </c>
      <c r="D15" s="1" t="s">
        <v>91</v>
      </c>
      <c r="E15" s="10">
        <v>54217</v>
      </c>
      <c r="F15" s="10">
        <v>1302480</v>
      </c>
      <c r="G15" s="11">
        <v>32.04022493690254</v>
      </c>
      <c r="I15" s="1">
        <f t="shared" si="5"/>
        <v>12</v>
      </c>
      <c r="J15" s="3">
        <v>48215</v>
      </c>
      <c r="K15" s="3" t="s">
        <v>43</v>
      </c>
      <c r="L15" s="3" t="s">
        <v>51</v>
      </c>
      <c r="M15" s="4">
        <v>54216</v>
      </c>
      <c r="N15" s="4">
        <f t="shared" si="6"/>
        <v>1304555</v>
      </c>
      <c r="O15" s="5">
        <f t="shared" si="0"/>
        <v>32.112130981447628</v>
      </c>
      <c r="Q15" t="s">
        <v>90</v>
      </c>
      <c r="R15">
        <v>54216</v>
      </c>
      <c r="S15">
        <v>12</v>
      </c>
      <c r="T15" t="b">
        <f t="shared" si="1"/>
        <v>1</v>
      </c>
      <c r="U15">
        <f t="shared" si="7"/>
        <v>1304555</v>
      </c>
      <c r="V15" t="b">
        <f t="shared" si="2"/>
        <v>1</v>
      </c>
      <c r="W15" s="17">
        <f t="shared" si="3"/>
        <v>32.112526212636759</v>
      </c>
      <c r="X15" t="b">
        <f t="shared" si="4"/>
        <v>1</v>
      </c>
    </row>
    <row r="16" spans="1:24" ht="15.75" x14ac:dyDescent="0.25">
      <c r="A16" s="9">
        <v>13</v>
      </c>
      <c r="B16" s="6" t="s">
        <v>70</v>
      </c>
      <c r="C16" s="6" t="s">
        <v>92</v>
      </c>
      <c r="D16" s="1" t="s">
        <v>93</v>
      </c>
      <c r="E16" s="10">
        <v>52528</v>
      </c>
      <c r="F16" s="10">
        <v>1355008</v>
      </c>
      <c r="G16" s="11">
        <v>33.332382156580096</v>
      </c>
      <c r="I16" s="1">
        <f t="shared" si="5"/>
        <v>13</v>
      </c>
      <c r="J16" s="3">
        <v>6059</v>
      </c>
      <c r="K16" s="3" t="s">
        <v>14</v>
      </c>
      <c r="L16" s="3" t="s">
        <v>11</v>
      </c>
      <c r="M16" s="4">
        <v>52528</v>
      </c>
      <c r="N16" s="4">
        <f t="shared" si="6"/>
        <v>1357083</v>
      </c>
      <c r="O16" s="5">
        <f t="shared" si="0"/>
        <v>33.405128222800798</v>
      </c>
      <c r="Q16" t="s">
        <v>92</v>
      </c>
      <c r="R16">
        <v>52528</v>
      </c>
      <c r="S16">
        <v>13</v>
      </c>
      <c r="T16" t="b">
        <f t="shared" si="1"/>
        <v>1</v>
      </c>
      <c r="U16">
        <f t="shared" si="7"/>
        <v>1357083</v>
      </c>
      <c r="V16" t="b">
        <f t="shared" si="2"/>
        <v>1</v>
      </c>
      <c r="W16" s="17">
        <f t="shared" si="3"/>
        <v>33.405539368001911</v>
      </c>
      <c r="X16" t="b">
        <f t="shared" si="4"/>
        <v>1</v>
      </c>
    </row>
    <row r="17" spans="1:24" ht="15.75" x14ac:dyDescent="0.25">
      <c r="A17" s="9">
        <v>14</v>
      </c>
      <c r="B17" s="6" t="s">
        <v>70</v>
      </c>
      <c r="C17" s="6" t="s">
        <v>94</v>
      </c>
      <c r="D17" s="1" t="s">
        <v>95</v>
      </c>
      <c r="E17" s="10">
        <v>45346</v>
      </c>
      <c r="F17" s="10">
        <v>1400354</v>
      </c>
      <c r="G17" s="11">
        <v>34.447866494142879</v>
      </c>
      <c r="I17" s="1">
        <f t="shared" si="5"/>
        <v>14</v>
      </c>
      <c r="J17" s="3">
        <v>26163</v>
      </c>
      <c r="K17" s="3" t="s">
        <v>29</v>
      </c>
      <c r="L17" s="3" t="s">
        <v>38</v>
      </c>
      <c r="M17" s="4">
        <v>45665</v>
      </c>
      <c r="N17" s="4">
        <f t="shared" si="6"/>
        <v>1402748</v>
      </c>
      <c r="O17" s="5">
        <f t="shared" si="0"/>
        <v>34.529190037954471</v>
      </c>
      <c r="Q17" t="s">
        <v>97</v>
      </c>
      <c r="R17">
        <v>45665</v>
      </c>
      <c r="S17">
        <v>14</v>
      </c>
      <c r="T17" t="b">
        <f t="shared" si="1"/>
        <v>1</v>
      </c>
      <c r="U17">
        <f t="shared" si="7"/>
        <v>1402748</v>
      </c>
      <c r="V17" t="b">
        <f t="shared" si="2"/>
        <v>1</v>
      </c>
      <c r="W17" s="17">
        <f t="shared" si="3"/>
        <v>34.52961501793623</v>
      </c>
      <c r="X17" t="b">
        <f t="shared" si="4"/>
        <v>1</v>
      </c>
    </row>
    <row r="18" spans="1:24" ht="15.75" x14ac:dyDescent="0.25">
      <c r="A18" s="9">
        <v>15</v>
      </c>
      <c r="B18" s="6" t="s">
        <v>96</v>
      </c>
      <c r="C18" s="6" t="s">
        <v>97</v>
      </c>
      <c r="D18" s="1" t="s">
        <v>98</v>
      </c>
      <c r="E18" s="10">
        <v>45172</v>
      </c>
      <c r="F18" s="10">
        <v>1445526</v>
      </c>
      <c r="G18" s="11">
        <v>35.559070536316092</v>
      </c>
      <c r="I18" s="1">
        <f t="shared" si="5"/>
        <v>15</v>
      </c>
      <c r="J18" s="3">
        <v>6073</v>
      </c>
      <c r="K18" s="3" t="s">
        <v>18</v>
      </c>
      <c r="L18" s="3" t="s">
        <v>11</v>
      </c>
      <c r="M18" s="4">
        <v>45340</v>
      </c>
      <c r="N18" s="4">
        <f t="shared" si="6"/>
        <v>1448088</v>
      </c>
      <c r="O18" s="5">
        <f t="shared" si="0"/>
        <v>35.645251851138916</v>
      </c>
      <c r="Q18" t="s">
        <v>94</v>
      </c>
      <c r="R18">
        <v>45340</v>
      </c>
      <c r="S18">
        <v>15</v>
      </c>
      <c r="T18" t="b">
        <f t="shared" si="1"/>
        <v>1</v>
      </c>
      <c r="U18">
        <f t="shared" si="7"/>
        <v>1448088</v>
      </c>
      <c r="V18" t="b">
        <f t="shared" si="2"/>
        <v>1</v>
      </c>
      <c r="W18" s="17">
        <f t="shared" si="3"/>
        <v>35.645690567438507</v>
      </c>
      <c r="X18" t="b">
        <f t="shared" si="4"/>
        <v>1</v>
      </c>
    </row>
    <row r="19" spans="1:24" ht="15.75" x14ac:dyDescent="0.25">
      <c r="A19" s="9">
        <v>16</v>
      </c>
      <c r="B19" s="6" t="s">
        <v>70</v>
      </c>
      <c r="C19" s="6" t="s">
        <v>99</v>
      </c>
      <c r="D19" s="1" t="s">
        <v>100</v>
      </c>
      <c r="E19" s="10">
        <v>44768</v>
      </c>
      <c r="F19" s="10">
        <v>1490294</v>
      </c>
      <c r="G19" s="11">
        <v>36.660336421377856</v>
      </c>
      <c r="I19" s="1">
        <f t="shared" si="5"/>
        <v>16</v>
      </c>
      <c r="J19" s="3">
        <v>6071</v>
      </c>
      <c r="K19" s="3" t="s">
        <v>17</v>
      </c>
      <c r="L19" s="3" t="s">
        <v>11</v>
      </c>
      <c r="M19" s="4">
        <v>44715</v>
      </c>
      <c r="N19" s="4">
        <f t="shared" si="6"/>
        <v>1492803</v>
      </c>
      <c r="O19" s="5">
        <f t="shared" si="0"/>
        <v>36.745929045151762</v>
      </c>
      <c r="Q19" t="s">
        <v>99</v>
      </c>
      <c r="R19">
        <v>44715</v>
      </c>
      <c r="S19">
        <v>16</v>
      </c>
      <c r="T19" t="b">
        <f t="shared" si="1"/>
        <v>1</v>
      </c>
      <c r="U19">
        <f t="shared" si="7"/>
        <v>1492803</v>
      </c>
      <c r="V19" t="b">
        <f t="shared" si="2"/>
        <v>1</v>
      </c>
      <c r="W19" s="17">
        <f t="shared" si="3"/>
        <v>36.746381308417661</v>
      </c>
      <c r="X19" t="b">
        <f t="shared" si="4"/>
        <v>1</v>
      </c>
    </row>
    <row r="20" spans="1:24" ht="15.75" x14ac:dyDescent="0.25">
      <c r="A20" s="9">
        <v>17</v>
      </c>
      <c r="B20" s="6" t="s">
        <v>39</v>
      </c>
      <c r="C20" s="6" t="s">
        <v>101</v>
      </c>
      <c r="D20" s="1" t="s">
        <v>102</v>
      </c>
      <c r="E20" s="10">
        <v>42306</v>
      </c>
      <c r="F20" s="10">
        <v>1532600</v>
      </c>
      <c r="G20" s="11">
        <v>37.701038586616939</v>
      </c>
      <c r="I20" s="1">
        <f t="shared" si="5"/>
        <v>17</v>
      </c>
      <c r="J20" s="3">
        <v>48141</v>
      </c>
      <c r="K20" s="3" t="s">
        <v>20</v>
      </c>
      <c r="L20" s="3" t="s">
        <v>51</v>
      </c>
      <c r="M20" s="4">
        <v>42160</v>
      </c>
      <c r="N20" s="4">
        <f t="shared" si="6"/>
        <v>1534963</v>
      </c>
      <c r="O20" s="5">
        <f t="shared" si="0"/>
        <v>37.783713915991122</v>
      </c>
      <c r="Q20" t="s">
        <v>101</v>
      </c>
      <c r="R20">
        <v>42160</v>
      </c>
      <c r="S20">
        <v>17</v>
      </c>
      <c r="T20" t="b">
        <f t="shared" si="1"/>
        <v>1</v>
      </c>
      <c r="U20">
        <f t="shared" si="7"/>
        <v>1534963</v>
      </c>
      <c r="V20" t="b">
        <f t="shared" si="2"/>
        <v>1</v>
      </c>
      <c r="W20" s="17">
        <f t="shared" si="3"/>
        <v>37.784178952154228</v>
      </c>
      <c r="X20" t="b">
        <f t="shared" si="4"/>
        <v>1</v>
      </c>
    </row>
    <row r="21" spans="1:24" ht="15.75" x14ac:dyDescent="0.25">
      <c r="A21" s="9">
        <v>18</v>
      </c>
      <c r="B21" s="6" t="s">
        <v>70</v>
      </c>
      <c r="C21" s="6" t="s">
        <v>103</v>
      </c>
      <c r="D21" s="1" t="s">
        <v>104</v>
      </c>
      <c r="E21" s="10">
        <v>41945</v>
      </c>
      <c r="F21" s="10">
        <v>1574545</v>
      </c>
      <c r="G21" s="11">
        <v>38.732860368892588</v>
      </c>
      <c r="I21" s="1">
        <f t="shared" si="5"/>
        <v>18</v>
      </c>
      <c r="J21" s="3">
        <v>6085</v>
      </c>
      <c r="K21" s="3" t="s">
        <v>19</v>
      </c>
      <c r="L21" s="3" t="s">
        <v>11</v>
      </c>
      <c r="M21" s="4">
        <v>41967</v>
      </c>
      <c r="N21" s="4">
        <f t="shared" si="6"/>
        <v>1576930</v>
      </c>
      <c r="O21" s="5">
        <f t="shared" si="0"/>
        <v>38.816748016430282</v>
      </c>
      <c r="Q21" t="s">
        <v>103</v>
      </c>
      <c r="R21">
        <v>41967</v>
      </c>
      <c r="S21">
        <v>18</v>
      </c>
      <c r="T21" t="b">
        <f t="shared" si="1"/>
        <v>1</v>
      </c>
      <c r="U21">
        <f t="shared" si="7"/>
        <v>1576930</v>
      </c>
      <c r="V21" t="b">
        <f t="shared" si="2"/>
        <v>1</v>
      </c>
      <c r="W21" s="17">
        <f t="shared" si="3"/>
        <v>38.817225767018861</v>
      </c>
      <c r="X21" t="b">
        <f t="shared" si="4"/>
        <v>1</v>
      </c>
    </row>
    <row r="22" spans="1:24" ht="15.75" x14ac:dyDescent="0.25">
      <c r="A22" s="9">
        <v>19</v>
      </c>
      <c r="B22" s="6" t="s">
        <v>39</v>
      </c>
      <c r="C22" s="6" t="s">
        <v>105</v>
      </c>
      <c r="D22" s="1" t="s">
        <v>106</v>
      </c>
      <c r="E22" s="10">
        <v>39468</v>
      </c>
      <c r="F22" s="10">
        <v>1614013</v>
      </c>
      <c r="G22" s="11">
        <v>39.70374944036368</v>
      </c>
      <c r="I22" s="1">
        <f t="shared" si="5"/>
        <v>19</v>
      </c>
      <c r="J22" s="3">
        <v>48029</v>
      </c>
      <c r="K22" s="3" t="s">
        <v>52</v>
      </c>
      <c r="L22" s="3" t="s">
        <v>51</v>
      </c>
      <c r="M22" s="4">
        <v>39492</v>
      </c>
      <c r="N22" s="4">
        <f t="shared" si="6"/>
        <v>1616422</v>
      </c>
      <c r="O22" s="5">
        <f t="shared" si="0"/>
        <v>39.788859024949915</v>
      </c>
      <c r="Q22" t="s">
        <v>105</v>
      </c>
      <c r="R22">
        <v>39492</v>
      </c>
      <c r="S22">
        <v>19</v>
      </c>
      <c r="T22" t="b">
        <f t="shared" si="1"/>
        <v>1</v>
      </c>
      <c r="U22">
        <f t="shared" si="7"/>
        <v>1616422</v>
      </c>
      <c r="V22" t="b">
        <f t="shared" si="2"/>
        <v>1</v>
      </c>
      <c r="W22" s="17">
        <f t="shared" si="3"/>
        <v>39.789348740131878</v>
      </c>
      <c r="X22" t="b">
        <f t="shared" si="4"/>
        <v>1</v>
      </c>
    </row>
    <row r="23" spans="1:24" ht="15.75" x14ac:dyDescent="0.25">
      <c r="A23" s="9">
        <v>20</v>
      </c>
      <c r="B23" s="6" t="s">
        <v>70</v>
      </c>
      <c r="C23" s="6" t="s">
        <v>107</v>
      </c>
      <c r="D23" s="1" t="s">
        <v>15</v>
      </c>
      <c r="E23" s="10">
        <v>36324</v>
      </c>
      <c r="F23" s="10">
        <v>1650337</v>
      </c>
      <c r="G23" s="11">
        <v>40.59729800203683</v>
      </c>
      <c r="I23" s="1">
        <f t="shared" si="5"/>
        <v>20</v>
      </c>
      <c r="J23" s="3">
        <v>6065</v>
      </c>
      <c r="K23" s="3" t="s">
        <v>15</v>
      </c>
      <c r="L23" s="3" t="s">
        <v>11</v>
      </c>
      <c r="M23" s="4">
        <v>36421</v>
      </c>
      <c r="N23" s="4">
        <f t="shared" si="6"/>
        <v>1652843</v>
      </c>
      <c r="O23" s="5">
        <f t="shared" si="0"/>
        <v>40.685376168707982</v>
      </c>
      <c r="Q23" t="s">
        <v>107</v>
      </c>
      <c r="R23">
        <v>36421</v>
      </c>
      <c r="S23">
        <v>21</v>
      </c>
      <c r="T23" t="b">
        <f t="shared" si="1"/>
        <v>1</v>
      </c>
      <c r="U23">
        <f t="shared" si="7"/>
        <v>1652843</v>
      </c>
      <c r="V23" t="b">
        <f t="shared" si="2"/>
        <v>1</v>
      </c>
      <c r="W23" s="17">
        <f t="shared" si="3"/>
        <v>40.685876918085619</v>
      </c>
      <c r="X23" t="b">
        <f t="shared" si="4"/>
        <v>1</v>
      </c>
    </row>
    <row r="24" spans="1:24" ht="15.75" x14ac:dyDescent="0.25">
      <c r="A24" s="9">
        <v>21</v>
      </c>
      <c r="B24" s="6" t="s">
        <v>39</v>
      </c>
      <c r="C24" s="6" t="s">
        <v>108</v>
      </c>
      <c r="D24" s="1" t="s">
        <v>109</v>
      </c>
      <c r="E24" s="10">
        <v>34239</v>
      </c>
      <c r="F24" s="10">
        <v>1684576</v>
      </c>
      <c r="G24" s="11">
        <v>41.439556817231384</v>
      </c>
      <c r="I24" s="1">
        <f t="shared" si="5"/>
        <v>21</v>
      </c>
      <c r="J24" s="3">
        <v>48439</v>
      </c>
      <c r="K24" s="3" t="s">
        <v>53</v>
      </c>
      <c r="L24" s="3" t="s">
        <v>51</v>
      </c>
      <c r="M24" s="4">
        <v>34224</v>
      </c>
      <c r="N24" s="4">
        <f t="shared" si="6"/>
        <v>1687067</v>
      </c>
      <c r="O24" s="5">
        <f t="shared" si="0"/>
        <v>41.52781329915404</v>
      </c>
      <c r="Q24" t="s">
        <v>108</v>
      </c>
      <c r="R24">
        <v>34224</v>
      </c>
      <c r="S24">
        <v>22</v>
      </c>
      <c r="T24" t="b">
        <f t="shared" si="1"/>
        <v>1</v>
      </c>
      <c r="U24">
        <f t="shared" si="7"/>
        <v>1687067</v>
      </c>
      <c r="V24" t="b">
        <f t="shared" si="2"/>
        <v>1</v>
      </c>
      <c r="W24" s="17">
        <f t="shared" si="3"/>
        <v>41.528324417118831</v>
      </c>
      <c r="X24" t="b">
        <f t="shared" si="4"/>
        <v>1</v>
      </c>
    </row>
    <row r="25" spans="1:24" ht="15.75" x14ac:dyDescent="0.25">
      <c r="A25" s="9">
        <v>22</v>
      </c>
      <c r="B25" s="6" t="s">
        <v>46</v>
      </c>
      <c r="C25" s="6" t="s">
        <v>110</v>
      </c>
      <c r="D25" s="1" t="s">
        <v>111</v>
      </c>
      <c r="E25" s="10">
        <v>31968</v>
      </c>
      <c r="F25" s="10">
        <v>1716544</v>
      </c>
      <c r="G25" s="11">
        <v>42.22595039777228</v>
      </c>
      <c r="I25" s="1">
        <f t="shared" si="5"/>
        <v>22</v>
      </c>
      <c r="J25" s="3">
        <v>36061</v>
      </c>
      <c r="K25" s="3" t="s">
        <v>46</v>
      </c>
      <c r="L25" s="3" t="s">
        <v>44</v>
      </c>
      <c r="M25" s="4">
        <v>31968</v>
      </c>
      <c r="N25" s="4">
        <f t="shared" si="6"/>
        <v>1719035</v>
      </c>
      <c r="O25" s="5">
        <f t="shared" si="0"/>
        <v>42.314718108238303</v>
      </c>
      <c r="Q25" t="s">
        <v>110</v>
      </c>
      <c r="R25">
        <v>31968</v>
      </c>
      <c r="S25">
        <v>22</v>
      </c>
      <c r="T25" t="b">
        <f t="shared" si="1"/>
        <v>1</v>
      </c>
      <c r="U25">
        <f t="shared" si="7"/>
        <v>1719035</v>
      </c>
      <c r="V25" t="b">
        <f t="shared" si="2"/>
        <v>1</v>
      </c>
      <c r="W25" s="17">
        <f t="shared" si="3"/>
        <v>42.315238911306949</v>
      </c>
      <c r="X25" t="b">
        <f t="shared" si="4"/>
        <v>1</v>
      </c>
    </row>
    <row r="26" spans="1:24" ht="15.75" x14ac:dyDescent="0.25">
      <c r="A26" s="9">
        <v>23</v>
      </c>
      <c r="B26" s="6" t="s">
        <v>73</v>
      </c>
      <c r="C26" s="6" t="s">
        <v>92</v>
      </c>
      <c r="D26" s="1" t="s">
        <v>112</v>
      </c>
      <c r="E26" s="10">
        <v>31914</v>
      </c>
      <c r="F26" s="10">
        <v>1748458</v>
      </c>
      <c r="G26" s="11">
        <v>43.011015610778472</v>
      </c>
      <c r="I26" s="1">
        <f t="shared" si="5"/>
        <v>23</v>
      </c>
      <c r="J26" s="3">
        <v>12095</v>
      </c>
      <c r="K26" s="3" t="s">
        <v>14</v>
      </c>
      <c r="L26" s="3" t="s">
        <v>22</v>
      </c>
      <c r="M26" s="4">
        <v>31954</v>
      </c>
      <c r="N26" s="4">
        <f t="shared" si="6"/>
        <v>1750989</v>
      </c>
      <c r="O26" s="5">
        <f t="shared" si="0"/>
        <v>43.101278301853121</v>
      </c>
      <c r="Q26" t="s">
        <v>92</v>
      </c>
      <c r="R26">
        <v>31954</v>
      </c>
      <c r="S26">
        <v>23</v>
      </c>
      <c r="T26" t="b">
        <f t="shared" si="1"/>
        <v>1</v>
      </c>
      <c r="U26">
        <f t="shared" si="7"/>
        <v>1750989</v>
      </c>
      <c r="V26" t="b">
        <f t="shared" si="2"/>
        <v>1</v>
      </c>
      <c r="W26" s="17">
        <f t="shared" si="3"/>
        <v>43.101808785784144</v>
      </c>
      <c r="X26" t="b">
        <f t="shared" si="4"/>
        <v>1</v>
      </c>
    </row>
    <row r="27" spans="1:24" ht="15.75" x14ac:dyDescent="0.25">
      <c r="A27" s="9">
        <v>24</v>
      </c>
      <c r="B27" s="6" t="s">
        <v>73</v>
      </c>
      <c r="C27" s="6" t="s">
        <v>113</v>
      </c>
      <c r="D27" s="1" t="s">
        <v>26</v>
      </c>
      <c r="E27" s="10">
        <v>30175</v>
      </c>
      <c r="F27" s="10">
        <v>1778633</v>
      </c>
      <c r="G27" s="11">
        <v>43.753302469287654</v>
      </c>
      <c r="I27" s="1">
        <f t="shared" si="5"/>
        <v>24</v>
      </c>
      <c r="J27" s="3">
        <v>12099</v>
      </c>
      <c r="K27" s="3" t="s">
        <v>26</v>
      </c>
      <c r="L27" s="3" t="s">
        <v>22</v>
      </c>
      <c r="M27" s="4">
        <v>30771</v>
      </c>
      <c r="N27" s="4">
        <f t="shared" si="6"/>
        <v>1781760</v>
      </c>
      <c r="O27" s="5">
        <f t="shared" si="0"/>
        <v>43.858718488299935</v>
      </c>
      <c r="Q27" t="s">
        <v>113</v>
      </c>
      <c r="R27">
        <v>30771</v>
      </c>
      <c r="S27">
        <v>24</v>
      </c>
      <c r="T27" t="b">
        <f t="shared" si="1"/>
        <v>1</v>
      </c>
      <c r="U27">
        <f t="shared" si="7"/>
        <v>1781760</v>
      </c>
      <c r="V27" t="b">
        <f t="shared" si="2"/>
        <v>1</v>
      </c>
      <c r="W27" s="17">
        <f t="shared" si="3"/>
        <v>43.859258294688743</v>
      </c>
      <c r="X27" t="b">
        <f t="shared" si="4"/>
        <v>1</v>
      </c>
    </row>
    <row r="28" spans="1:24" ht="15.75" x14ac:dyDescent="0.25">
      <c r="A28" s="9">
        <v>25</v>
      </c>
      <c r="B28" s="6" t="s">
        <v>114</v>
      </c>
      <c r="C28" s="6" t="s">
        <v>115</v>
      </c>
      <c r="D28" s="1" t="s">
        <v>116</v>
      </c>
      <c r="E28" s="10">
        <v>29894</v>
      </c>
      <c r="F28" s="10">
        <v>1808527</v>
      </c>
      <c r="G28" s="11">
        <v>44.488676896736642</v>
      </c>
      <c r="I28" s="1">
        <f t="shared" si="5"/>
        <v>25</v>
      </c>
      <c r="J28" s="3">
        <v>34013</v>
      </c>
      <c r="K28" s="3" t="s">
        <v>36</v>
      </c>
      <c r="L28" s="3" t="s">
        <v>41</v>
      </c>
      <c r="M28" s="4">
        <v>29894</v>
      </c>
      <c r="N28" s="4">
        <f t="shared" si="6"/>
        <v>1811654</v>
      </c>
      <c r="O28" s="5">
        <f t="shared" si="0"/>
        <v>44.594570977125166</v>
      </c>
      <c r="Q28" t="s">
        <v>115</v>
      </c>
      <c r="R28">
        <v>29894</v>
      </c>
      <c r="S28">
        <v>25</v>
      </c>
      <c r="T28" t="b">
        <f t="shared" si="1"/>
        <v>1</v>
      </c>
      <c r="U28">
        <f t="shared" si="7"/>
        <v>1811654</v>
      </c>
      <c r="V28" t="b">
        <f t="shared" si="2"/>
        <v>1</v>
      </c>
      <c r="W28" s="17">
        <f t="shared" si="3"/>
        <v>44.595119840273689</v>
      </c>
      <c r="X28" t="b">
        <f t="shared" si="4"/>
        <v>1</v>
      </c>
    </row>
    <row r="29" spans="1:24" ht="15.75" x14ac:dyDescent="0.25">
      <c r="A29" s="9">
        <v>26</v>
      </c>
      <c r="B29" s="6" t="s">
        <v>117</v>
      </c>
      <c r="C29" s="6" t="s">
        <v>118</v>
      </c>
      <c r="D29" s="1" t="s">
        <v>119</v>
      </c>
      <c r="E29" s="10">
        <v>29515</v>
      </c>
      <c r="F29" s="10">
        <v>1838042</v>
      </c>
      <c r="G29" s="11">
        <v>45.214728152043968</v>
      </c>
      <c r="I29" s="1">
        <f t="shared" si="5"/>
        <v>26</v>
      </c>
      <c r="J29" s="3">
        <v>24033</v>
      </c>
      <c r="K29" s="3" t="s">
        <v>33</v>
      </c>
      <c r="L29" s="3" t="s">
        <v>32</v>
      </c>
      <c r="M29" s="4">
        <v>29702</v>
      </c>
      <c r="N29" s="4">
        <f t="shared" si="6"/>
        <v>1841356</v>
      </c>
      <c r="O29" s="5">
        <f t="shared" si="0"/>
        <v>45.325697310940875</v>
      </c>
      <c r="Q29" t="s">
        <v>118</v>
      </c>
      <c r="R29">
        <v>29702</v>
      </c>
      <c r="S29">
        <v>26</v>
      </c>
      <c r="T29" t="b">
        <f t="shared" si="1"/>
        <v>1</v>
      </c>
      <c r="U29">
        <f t="shared" si="7"/>
        <v>1841356</v>
      </c>
      <c r="V29" t="b">
        <f t="shared" si="2"/>
        <v>1</v>
      </c>
      <c r="W29" s="17">
        <f t="shared" si="3"/>
        <v>45.326255172680327</v>
      </c>
      <c r="X29" t="b">
        <f t="shared" si="4"/>
        <v>1</v>
      </c>
    </row>
    <row r="30" spans="1:24" ht="15.75" x14ac:dyDescent="0.25">
      <c r="A30" s="9">
        <v>27</v>
      </c>
      <c r="B30" s="6" t="s">
        <v>70</v>
      </c>
      <c r="C30" s="6" t="s">
        <v>120</v>
      </c>
      <c r="D30" s="1" t="s">
        <v>121</v>
      </c>
      <c r="E30" s="10">
        <v>29010</v>
      </c>
      <c r="F30" s="10">
        <v>1867052</v>
      </c>
      <c r="G30" s="11">
        <v>45.928356710961978</v>
      </c>
      <c r="I30" s="1">
        <f t="shared" si="5"/>
        <v>27</v>
      </c>
      <c r="J30" s="3">
        <v>6001</v>
      </c>
      <c r="K30" s="3" t="s">
        <v>10</v>
      </c>
      <c r="L30" s="3" t="s">
        <v>11</v>
      </c>
      <c r="M30" s="4">
        <v>29021</v>
      </c>
      <c r="N30" s="4">
        <f t="shared" si="6"/>
        <v>1870377</v>
      </c>
      <c r="O30" s="5">
        <f t="shared" si="0"/>
        <v>46.040060563707215</v>
      </c>
      <c r="Q30" t="s">
        <v>120</v>
      </c>
      <c r="R30">
        <v>29021</v>
      </c>
      <c r="S30">
        <v>27</v>
      </c>
      <c r="T30" t="b">
        <f t="shared" si="1"/>
        <v>1</v>
      </c>
      <c r="U30">
        <f t="shared" si="7"/>
        <v>1870377</v>
      </c>
      <c r="V30" t="b">
        <f t="shared" si="2"/>
        <v>1</v>
      </c>
      <c r="W30" s="17">
        <f t="shared" si="3"/>
        <v>46.04062721772015</v>
      </c>
      <c r="X30" t="b">
        <f t="shared" si="4"/>
        <v>1</v>
      </c>
    </row>
    <row r="31" spans="1:24" ht="15.75" x14ac:dyDescent="0.25">
      <c r="A31" s="9">
        <v>28</v>
      </c>
      <c r="B31" s="6" t="s">
        <v>73</v>
      </c>
      <c r="C31" s="6" t="s">
        <v>122</v>
      </c>
      <c r="D31" s="1" t="s">
        <v>123</v>
      </c>
      <c r="E31" s="10">
        <v>27965</v>
      </c>
      <c r="F31" s="10">
        <v>1895017</v>
      </c>
      <c r="G31" s="11">
        <v>46.616278898143733</v>
      </c>
      <c r="I31" s="1">
        <f t="shared" si="5"/>
        <v>28</v>
      </c>
      <c r="J31" s="3">
        <v>25025</v>
      </c>
      <c r="K31" s="3" t="s">
        <v>37</v>
      </c>
      <c r="L31" s="3" t="s">
        <v>35</v>
      </c>
      <c r="M31" s="4">
        <v>27334</v>
      </c>
      <c r="N31" s="4">
        <f t="shared" si="6"/>
        <v>1897711</v>
      </c>
      <c r="O31" s="5">
        <f t="shared" si="0"/>
        <v>46.71289765240558</v>
      </c>
      <c r="Q31" t="s">
        <v>125</v>
      </c>
      <c r="R31">
        <v>27334</v>
      </c>
      <c r="S31">
        <v>29</v>
      </c>
      <c r="T31" t="b">
        <f t="shared" si="1"/>
        <v>1</v>
      </c>
      <c r="U31">
        <f t="shared" si="7"/>
        <v>1897711</v>
      </c>
      <c r="V31" t="b">
        <f t="shared" si="2"/>
        <v>1</v>
      </c>
      <c r="W31" s="17">
        <f t="shared" si="3"/>
        <v>46.713472587594332</v>
      </c>
      <c r="X31" t="b">
        <f t="shared" si="4"/>
        <v>1</v>
      </c>
    </row>
    <row r="32" spans="1:24" ht="15.75" x14ac:dyDescent="0.25">
      <c r="A32" s="9">
        <v>29</v>
      </c>
      <c r="B32" s="6" t="s">
        <v>124</v>
      </c>
      <c r="C32" s="6" t="s">
        <v>125</v>
      </c>
      <c r="D32" s="1" t="s">
        <v>126</v>
      </c>
      <c r="E32" s="10">
        <v>27339</v>
      </c>
      <c r="F32" s="10">
        <v>1922356</v>
      </c>
      <c r="G32" s="11">
        <v>47.288801861682501</v>
      </c>
      <c r="I32" s="1">
        <f t="shared" si="5"/>
        <v>29</v>
      </c>
      <c r="J32" s="3">
        <v>32003</v>
      </c>
      <c r="K32" s="3" t="s">
        <v>8</v>
      </c>
      <c r="L32" s="3" t="s">
        <v>40</v>
      </c>
      <c r="M32" s="4">
        <v>26961</v>
      </c>
      <c r="N32" s="4">
        <f t="shared" si="6"/>
        <v>1924672</v>
      </c>
      <c r="O32" s="5">
        <f t="shared" si="0"/>
        <v>47.376553200382325</v>
      </c>
      <c r="Q32" t="s">
        <v>130</v>
      </c>
      <c r="R32">
        <v>26961</v>
      </c>
      <c r="S32">
        <v>30</v>
      </c>
      <c r="T32" t="b">
        <f t="shared" si="1"/>
        <v>1</v>
      </c>
      <c r="U32">
        <f t="shared" si="7"/>
        <v>1924672</v>
      </c>
      <c r="V32" t="b">
        <f t="shared" si="2"/>
        <v>1</v>
      </c>
      <c r="W32" s="17">
        <f t="shared" si="3"/>
        <v>47.377136303741906</v>
      </c>
      <c r="X32" t="b">
        <f t="shared" si="4"/>
        <v>1</v>
      </c>
    </row>
    <row r="33" spans="1:24" ht="15.75" x14ac:dyDescent="0.25">
      <c r="A33" s="9">
        <v>30</v>
      </c>
      <c r="B33" s="6" t="s">
        <v>127</v>
      </c>
      <c r="C33" s="6" t="s">
        <v>128</v>
      </c>
      <c r="D33" s="1" t="s">
        <v>129</v>
      </c>
      <c r="E33" s="10">
        <v>26999</v>
      </c>
      <c r="F33" s="10">
        <v>1949355</v>
      </c>
      <c r="G33" s="11">
        <v>47.952961029632434</v>
      </c>
      <c r="I33" s="1">
        <f t="shared" si="5"/>
        <v>30</v>
      </c>
      <c r="J33" s="3">
        <v>47157</v>
      </c>
      <c r="K33" s="3" t="s">
        <v>4</v>
      </c>
      <c r="L33" s="3" t="s">
        <v>50</v>
      </c>
      <c r="M33" s="4">
        <v>26948</v>
      </c>
      <c r="N33" s="4">
        <f t="shared" si="6"/>
        <v>1951620</v>
      </c>
      <c r="O33" s="5">
        <f t="shared" si="0"/>
        <v>48.039888748280305</v>
      </c>
      <c r="Q33" t="s">
        <v>128</v>
      </c>
      <c r="R33">
        <v>26948</v>
      </c>
      <c r="S33">
        <v>28</v>
      </c>
      <c r="T33" t="b">
        <f t="shared" si="1"/>
        <v>1</v>
      </c>
      <c r="U33">
        <f t="shared" si="7"/>
        <v>1951620</v>
      </c>
      <c r="V33" t="b">
        <f t="shared" si="2"/>
        <v>1</v>
      </c>
      <c r="W33" s="17">
        <f t="shared" si="3"/>
        <v>48.040480015872198</v>
      </c>
      <c r="X33" t="b">
        <f t="shared" si="4"/>
        <v>1</v>
      </c>
    </row>
    <row r="34" spans="1:24" ht="15.75" x14ac:dyDescent="0.25">
      <c r="A34" s="9">
        <v>31</v>
      </c>
      <c r="B34" s="6" t="s">
        <v>9</v>
      </c>
      <c r="C34" s="6" t="s">
        <v>130</v>
      </c>
      <c r="D34" s="1" t="s">
        <v>131</v>
      </c>
      <c r="E34" s="10">
        <v>26954</v>
      </c>
      <c r="F34" s="10">
        <v>1976309</v>
      </c>
      <c r="G34" s="11">
        <v>48.616013224636788</v>
      </c>
      <c r="I34" s="1">
        <f t="shared" si="5"/>
        <v>31</v>
      </c>
      <c r="J34" s="3">
        <v>34017</v>
      </c>
      <c r="K34" s="3" t="s">
        <v>42</v>
      </c>
      <c r="L34" s="3" t="s">
        <v>41</v>
      </c>
      <c r="M34" s="4">
        <v>26683</v>
      </c>
      <c r="N34" s="4">
        <f t="shared" si="6"/>
        <v>1978303</v>
      </c>
      <c r="O34" s="5">
        <f t="shared" si="0"/>
        <v>48.696701217649533</v>
      </c>
      <c r="Q34" t="s">
        <v>132</v>
      </c>
      <c r="R34">
        <v>26683</v>
      </c>
      <c r="S34">
        <v>31</v>
      </c>
      <c r="T34" t="b">
        <f t="shared" si="1"/>
        <v>1</v>
      </c>
      <c r="U34">
        <f t="shared" si="7"/>
        <v>1978303</v>
      </c>
      <c r="V34" t="b">
        <f t="shared" si="2"/>
        <v>1</v>
      </c>
      <c r="W34" s="17">
        <f t="shared" si="3"/>
        <v>48.697300569188684</v>
      </c>
      <c r="X34" t="b">
        <f t="shared" si="4"/>
        <v>1</v>
      </c>
    </row>
    <row r="35" spans="1:24" ht="15.75" x14ac:dyDescent="0.25">
      <c r="A35" s="9">
        <v>32</v>
      </c>
      <c r="B35" s="6" t="s">
        <v>114</v>
      </c>
      <c r="C35" s="6" t="s">
        <v>132</v>
      </c>
      <c r="D35" s="1" t="s">
        <v>133</v>
      </c>
      <c r="E35" s="10">
        <v>26712</v>
      </c>
      <c r="F35" s="10">
        <v>2003021</v>
      </c>
      <c r="G35" s="11">
        <v>49.273112365133798</v>
      </c>
      <c r="I35" s="1">
        <f t="shared" si="5"/>
        <v>32</v>
      </c>
      <c r="J35" s="3">
        <v>12057</v>
      </c>
      <c r="K35" s="3" t="s">
        <v>24</v>
      </c>
      <c r="L35" s="3" t="s">
        <v>22</v>
      </c>
      <c r="M35" s="4">
        <v>26658</v>
      </c>
      <c r="N35" s="4">
        <f t="shared" si="6"/>
        <v>2004961</v>
      </c>
      <c r="O35" s="5">
        <f t="shared" si="0"/>
        <v>49.352898302251887</v>
      </c>
      <c r="Q35" t="s">
        <v>122</v>
      </c>
      <c r="R35">
        <v>26658</v>
      </c>
      <c r="S35">
        <v>32</v>
      </c>
      <c r="T35" t="b">
        <f t="shared" si="1"/>
        <v>1</v>
      </c>
      <c r="U35">
        <f t="shared" si="7"/>
        <v>2004961</v>
      </c>
      <c r="V35" t="b">
        <f t="shared" si="2"/>
        <v>1</v>
      </c>
      <c r="W35" s="17">
        <f t="shared" si="3"/>
        <v>49.353505730164244</v>
      </c>
      <c r="X35" t="b">
        <f t="shared" si="4"/>
        <v>1</v>
      </c>
    </row>
    <row r="36" spans="1:24" ht="15.75" x14ac:dyDescent="0.25">
      <c r="A36" s="9">
        <v>33</v>
      </c>
      <c r="B36" s="6" t="s">
        <v>117</v>
      </c>
      <c r="C36" s="6" t="s">
        <v>134</v>
      </c>
      <c r="D36" s="1" t="s">
        <v>135</v>
      </c>
      <c r="E36" s="10">
        <v>24907</v>
      </c>
      <c r="F36" s="10">
        <v>2027928</v>
      </c>
      <c r="G36" s="11">
        <v>49.885809590813601</v>
      </c>
      <c r="I36" s="1">
        <f t="shared" si="5"/>
        <v>33</v>
      </c>
      <c r="J36" s="3">
        <v>24031</v>
      </c>
      <c r="K36" s="3" t="s">
        <v>3</v>
      </c>
      <c r="L36" s="3" t="s">
        <v>32</v>
      </c>
      <c r="M36" s="4">
        <v>24833</v>
      </c>
      <c r="N36" s="4">
        <f t="shared" si="6"/>
        <v>2029794</v>
      </c>
      <c r="O36" s="5">
        <f t="shared" si="0"/>
        <v>49.96417229887318</v>
      </c>
      <c r="Q36" t="s">
        <v>134</v>
      </c>
      <c r="R36">
        <v>24833</v>
      </c>
      <c r="S36">
        <v>33</v>
      </c>
      <c r="T36" t="b">
        <f t="shared" si="1"/>
        <v>1</v>
      </c>
      <c r="U36">
        <f t="shared" si="7"/>
        <v>2029794</v>
      </c>
      <c r="V36" t="b">
        <f t="shared" si="2"/>
        <v>1</v>
      </c>
      <c r="W36" s="17">
        <f t="shared" si="3"/>
        <v>49.96478725025225</v>
      </c>
      <c r="X36" t="b">
        <f t="shared" si="4"/>
        <v>1</v>
      </c>
    </row>
    <row r="37" spans="1:24" ht="15.75" x14ac:dyDescent="0.25">
      <c r="A37" s="9">
        <v>34</v>
      </c>
      <c r="B37" s="6" t="s">
        <v>70</v>
      </c>
      <c r="C37" s="6" t="s">
        <v>136</v>
      </c>
      <c r="D37" s="1" t="s">
        <v>16</v>
      </c>
      <c r="E37" s="10">
        <v>24730</v>
      </c>
      <c r="F37" s="10">
        <v>2052658</v>
      </c>
      <c r="G37" s="11">
        <v>50.494152722907451</v>
      </c>
      <c r="I37" s="1">
        <f t="shared" si="5"/>
        <v>34</v>
      </c>
      <c r="J37" s="3">
        <v>6067</v>
      </c>
      <c r="K37" s="3" t="s">
        <v>16</v>
      </c>
      <c r="L37" s="3" t="s">
        <v>11</v>
      </c>
      <c r="M37" s="4">
        <v>24690</v>
      </c>
      <c r="N37" s="4">
        <f t="shared" si="6"/>
        <v>2054484</v>
      </c>
      <c r="O37" s="5">
        <f t="shared" si="0"/>
        <v>50.571926294628014</v>
      </c>
      <c r="Q37" t="s">
        <v>136</v>
      </c>
      <c r="R37">
        <v>24690</v>
      </c>
      <c r="S37">
        <v>34</v>
      </c>
      <c r="T37" t="b">
        <f t="shared" si="1"/>
        <v>1</v>
      </c>
      <c r="U37">
        <f t="shared" si="7"/>
        <v>2054484</v>
      </c>
      <c r="V37" t="b">
        <f t="shared" si="2"/>
        <v>1</v>
      </c>
      <c r="W37" s="17">
        <f t="shared" si="3"/>
        <v>50.57254872615016</v>
      </c>
      <c r="X37" t="b">
        <f t="shared" si="4"/>
        <v>1</v>
      </c>
    </row>
    <row r="38" spans="1:24" ht="15.75" x14ac:dyDescent="0.25">
      <c r="A38" s="9"/>
      <c r="B38" s="6"/>
      <c r="C38" s="6"/>
      <c r="D38" s="1"/>
      <c r="E38" s="10"/>
      <c r="F38" s="10"/>
      <c r="G38" s="11"/>
      <c r="I38" s="1"/>
      <c r="J38" s="3"/>
      <c r="K38" s="3"/>
      <c r="L38" s="3"/>
      <c r="M38" s="4"/>
      <c r="N38" s="4"/>
      <c r="O38" s="5"/>
      <c r="T38" t="b">
        <f t="shared" si="1"/>
        <v>1</v>
      </c>
      <c r="U38">
        <f t="shared" si="7"/>
        <v>2054484</v>
      </c>
      <c r="V38" t="b">
        <f t="shared" si="2"/>
        <v>0</v>
      </c>
      <c r="W38" s="17">
        <f t="shared" si="3"/>
        <v>50.57254872615016</v>
      </c>
      <c r="X38" t="b">
        <f t="shared" si="4"/>
        <v>0</v>
      </c>
    </row>
    <row r="39" spans="1:24" ht="15.75" x14ac:dyDescent="0.25">
      <c r="A39" s="9"/>
      <c r="B39" s="6"/>
      <c r="C39" s="6"/>
      <c r="D39" s="1"/>
      <c r="E39" s="10"/>
      <c r="F39" s="10"/>
      <c r="G39" s="11"/>
      <c r="I39" s="1" t="s">
        <v>142</v>
      </c>
      <c r="J39" s="3"/>
      <c r="K39" s="3"/>
      <c r="L39" s="3"/>
      <c r="M39" s="4"/>
      <c r="N39" s="4"/>
      <c r="O39" s="5"/>
      <c r="T39" t="b">
        <f t="shared" si="1"/>
        <v>1</v>
      </c>
      <c r="U39">
        <f t="shared" si="7"/>
        <v>2054484</v>
      </c>
      <c r="V39" t="b">
        <f t="shared" si="2"/>
        <v>0</v>
      </c>
      <c r="W39" s="17">
        <f t="shared" si="3"/>
        <v>50.57254872615016</v>
      </c>
      <c r="X39" t="b">
        <f t="shared" si="4"/>
        <v>0</v>
      </c>
    </row>
    <row r="40" spans="1:24" ht="15.75" x14ac:dyDescent="0.25">
      <c r="A40" s="27" t="s">
        <v>137</v>
      </c>
      <c r="B40" s="27"/>
      <c r="C40" s="27"/>
      <c r="D40" s="27"/>
      <c r="E40" s="27"/>
      <c r="F40" s="27"/>
      <c r="G40" s="27"/>
      <c r="I40" s="1">
        <f>I37+1</f>
        <v>35</v>
      </c>
      <c r="J40" s="3">
        <v>55079</v>
      </c>
      <c r="K40" s="3" t="s">
        <v>55</v>
      </c>
      <c r="L40" s="3" t="s">
        <v>54</v>
      </c>
      <c r="M40" s="4">
        <v>23524</v>
      </c>
      <c r="N40" s="4">
        <f>N37+M40</f>
        <v>2078008</v>
      </c>
      <c r="O40" s="5">
        <f t="shared" si="0"/>
        <v>51.150978744856303</v>
      </c>
      <c r="Q40" t="s">
        <v>144</v>
      </c>
      <c r="R40">
        <v>23524</v>
      </c>
      <c r="S40">
        <v>35</v>
      </c>
      <c r="T40" t="b">
        <f t="shared" si="1"/>
        <v>1</v>
      </c>
      <c r="U40">
        <f t="shared" si="7"/>
        <v>2078008</v>
      </c>
      <c r="V40" t="b">
        <f t="shared" si="2"/>
        <v>1</v>
      </c>
      <c r="W40" s="17">
        <f t="shared" si="3"/>
        <v>51.151608303267317</v>
      </c>
      <c r="X40" t="b">
        <f t="shared" si="4"/>
        <v>1</v>
      </c>
    </row>
    <row r="41" spans="1:24" ht="15.75" x14ac:dyDescent="0.25">
      <c r="A41" s="27" t="s">
        <v>138</v>
      </c>
      <c r="B41" s="27"/>
      <c r="C41" s="27"/>
      <c r="D41" s="27"/>
      <c r="E41" s="27"/>
      <c r="F41" s="27"/>
      <c r="G41" s="27"/>
      <c r="I41" s="1">
        <f t="shared" si="5"/>
        <v>36</v>
      </c>
      <c r="J41" s="3">
        <v>24510</v>
      </c>
      <c r="K41" s="3" t="s">
        <v>34</v>
      </c>
      <c r="L41" s="3" t="s">
        <v>32</v>
      </c>
      <c r="M41" s="4">
        <v>23379</v>
      </c>
      <c r="N41" s="4">
        <f t="shared" si="6"/>
        <v>2101387</v>
      </c>
      <c r="O41" s="5">
        <f t="shared" si="0"/>
        <v>51.72646196343679</v>
      </c>
      <c r="Q41" t="s">
        <v>145</v>
      </c>
      <c r="R41">
        <v>23379</v>
      </c>
      <c r="S41">
        <v>36</v>
      </c>
      <c r="T41" t="b">
        <f t="shared" si="1"/>
        <v>1</v>
      </c>
      <c r="U41">
        <f t="shared" si="7"/>
        <v>2101387</v>
      </c>
      <c r="V41" t="b">
        <f t="shared" si="2"/>
        <v>1</v>
      </c>
      <c r="W41" s="17">
        <f t="shared" si="3"/>
        <v>51.727098604807097</v>
      </c>
      <c r="X41" t="b">
        <f t="shared" si="4"/>
        <v>1</v>
      </c>
    </row>
    <row r="42" spans="1:24" ht="15.75" x14ac:dyDescent="0.25">
      <c r="A42" s="20" t="s">
        <v>139</v>
      </c>
      <c r="B42" s="20"/>
      <c r="C42" s="20"/>
      <c r="D42" s="20"/>
      <c r="E42" s="20"/>
      <c r="F42" s="20"/>
      <c r="G42" s="20"/>
      <c r="I42" s="1">
        <f t="shared" si="5"/>
        <v>37</v>
      </c>
      <c r="J42" s="3">
        <v>11001</v>
      </c>
      <c r="K42" s="3" t="s">
        <v>5</v>
      </c>
      <c r="L42" s="3" t="s">
        <v>21</v>
      </c>
      <c r="M42" s="4">
        <v>23373</v>
      </c>
      <c r="N42" s="4">
        <f t="shared" si="6"/>
        <v>2124760</v>
      </c>
      <c r="O42" s="5">
        <f t="shared" si="0"/>
        <v>52.301797489673227</v>
      </c>
      <c r="Q42" t="s">
        <v>146</v>
      </c>
      <c r="R42">
        <v>23373</v>
      </c>
      <c r="S42">
        <v>37</v>
      </c>
      <c r="T42" t="b">
        <f t="shared" si="1"/>
        <v>1</v>
      </c>
      <c r="U42">
        <f t="shared" si="7"/>
        <v>2124760</v>
      </c>
      <c r="V42" t="b">
        <f t="shared" si="2"/>
        <v>1</v>
      </c>
      <c r="W42" s="17">
        <f t="shared" si="3"/>
        <v>52.302441212185066</v>
      </c>
      <c r="X42" t="b">
        <f t="shared" si="4"/>
        <v>1</v>
      </c>
    </row>
    <row r="43" spans="1:24" x14ac:dyDescent="0.25">
      <c r="A43" s="21" t="s">
        <v>140</v>
      </c>
      <c r="B43" s="22"/>
      <c r="C43" s="22"/>
      <c r="D43" s="22"/>
      <c r="E43" s="22"/>
      <c r="F43" s="22"/>
      <c r="G43" s="22"/>
      <c r="I43" s="1">
        <f t="shared" si="5"/>
        <v>38</v>
      </c>
      <c r="J43" s="1"/>
      <c r="K43" s="1"/>
      <c r="L43" s="1"/>
      <c r="M43" s="4">
        <v>23348</v>
      </c>
      <c r="N43" s="4">
        <f t="shared" si="6"/>
        <v>2148108</v>
      </c>
      <c r="O43" s="5">
        <f t="shared" si="0"/>
        <v>52.876517631142804</v>
      </c>
    </row>
    <row r="44" spans="1:24" x14ac:dyDescent="0.25">
      <c r="A44" s="23" t="s">
        <v>141</v>
      </c>
      <c r="B44" s="24"/>
      <c r="C44" s="24"/>
      <c r="D44" s="24"/>
      <c r="E44" s="24"/>
      <c r="F44" s="24"/>
      <c r="G44" s="24"/>
      <c r="I44" s="1">
        <f t="shared" si="5"/>
        <v>39</v>
      </c>
      <c r="J44" s="1"/>
      <c r="K44" s="1"/>
      <c r="L44" s="1"/>
      <c r="M44" s="1">
        <v>23030</v>
      </c>
      <c r="N44" s="1"/>
      <c r="O44" s="5">
        <f t="shared" si="0"/>
        <v>0</v>
      </c>
    </row>
    <row r="45" spans="1:24" ht="15.75" x14ac:dyDescent="0.25">
      <c r="A45" s="12"/>
      <c r="B45" s="12"/>
      <c r="C45" s="12"/>
      <c r="D45" s="12"/>
      <c r="E45" s="12"/>
      <c r="F45" s="12"/>
      <c r="G45" s="12"/>
      <c r="N45" t="s">
        <v>57</v>
      </c>
    </row>
    <row r="46" spans="1:24" x14ac:dyDescent="0.25">
      <c r="N46">
        <v>4062449</v>
      </c>
      <c r="R46" s="16">
        <v>4062449</v>
      </c>
      <c r="T46" t="b">
        <f>N46=R46</f>
        <v>1</v>
      </c>
    </row>
  </sheetData>
  <sortState xmlns:xlrd2="http://schemas.microsoft.com/office/spreadsheetml/2017/richdata2" ref="M4:M47">
    <sortCondition descending="1" ref="M4:M47"/>
  </sortState>
  <mergeCells count="8">
    <mergeCell ref="A42:G42"/>
    <mergeCell ref="A43:G43"/>
    <mergeCell ref="A44:G44"/>
    <mergeCell ref="I1:O1"/>
    <mergeCell ref="A1:G1"/>
    <mergeCell ref="F2:G2"/>
    <mergeCell ref="A40:G40"/>
    <mergeCell ref="A41:G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11C9-7431-418B-A02C-96634D272E8C}">
  <dimension ref="A1:I47"/>
  <sheetViews>
    <sheetView tabSelected="1" workbookViewId="0">
      <selection activeCell="F54" sqref="F54"/>
    </sheetView>
  </sheetViews>
  <sheetFormatPr defaultColWidth="8.85546875" defaultRowHeight="12.75" x14ac:dyDescent="0.2"/>
  <cols>
    <col min="1" max="1" width="9.85546875" style="18" customWidth="1"/>
    <col min="2" max="2" width="18.7109375" style="18" customWidth="1"/>
    <col min="3" max="3" width="30.140625" style="18" customWidth="1"/>
    <col min="4" max="4" width="20.140625" style="18" customWidth="1"/>
    <col min="5" max="5" width="18.5703125" style="18" customWidth="1"/>
    <col min="6" max="6" width="11.5703125" style="18" customWidth="1"/>
    <col min="7" max="7" width="9.140625" style="18" customWidth="1"/>
    <col min="8" max="8" width="22.140625" style="18" customWidth="1"/>
    <col min="9" max="9" width="21.5703125" style="18" customWidth="1"/>
    <col min="10" max="16384" width="8.85546875" style="18"/>
  </cols>
  <sheetData>
    <row r="1" spans="1:9" ht="15.75" customHeight="1" x14ac:dyDescent="0.2">
      <c r="A1" s="28" t="s">
        <v>154</v>
      </c>
      <c r="B1" s="28"/>
      <c r="C1" s="28"/>
      <c r="D1" s="28"/>
      <c r="E1" s="28"/>
      <c r="F1" s="28"/>
      <c r="G1" s="28"/>
      <c r="H1" s="28"/>
      <c r="I1" s="28"/>
    </row>
    <row r="2" spans="1:9" ht="15" x14ac:dyDescent="0.2">
      <c r="A2" s="6"/>
      <c r="B2" s="6"/>
      <c r="C2" s="6"/>
      <c r="D2" s="6"/>
      <c r="E2" s="6"/>
      <c r="F2" s="29" t="s">
        <v>148</v>
      </c>
      <c r="G2" s="29"/>
      <c r="H2" s="6"/>
      <c r="I2" s="6"/>
    </row>
    <row r="3" spans="1:9" s="19" customFormat="1" ht="109.15" customHeight="1" x14ac:dyDescent="0.2">
      <c r="A3" s="13" t="s">
        <v>65</v>
      </c>
      <c r="B3" s="14" t="s">
        <v>0</v>
      </c>
      <c r="C3" s="14" t="s">
        <v>66</v>
      </c>
      <c r="D3" s="14" t="s">
        <v>67</v>
      </c>
      <c r="E3" s="14" t="s">
        <v>150</v>
      </c>
      <c r="F3" s="14" t="s">
        <v>60</v>
      </c>
      <c r="G3" s="14" t="s">
        <v>149</v>
      </c>
      <c r="H3" s="14" t="s">
        <v>151</v>
      </c>
      <c r="I3" s="14" t="s">
        <v>147</v>
      </c>
    </row>
    <row r="4" spans="1:9" ht="15" x14ac:dyDescent="0.2">
      <c r="A4" s="9">
        <v>1</v>
      </c>
      <c r="B4" s="6" t="s">
        <v>70</v>
      </c>
      <c r="C4" s="6" t="s">
        <v>71</v>
      </c>
      <c r="D4" s="6" t="s">
        <v>13</v>
      </c>
      <c r="E4" s="30">
        <v>290389</v>
      </c>
      <c r="F4" s="30">
        <v>290389</v>
      </c>
      <c r="G4" s="11">
        <v>7.1480386825941373</v>
      </c>
      <c r="H4" s="11">
        <v>53</v>
      </c>
      <c r="I4" s="11">
        <v>-4.7</v>
      </c>
    </row>
    <row r="5" spans="1:9" ht="15" x14ac:dyDescent="0.2">
      <c r="A5" s="9">
        <v>2</v>
      </c>
      <c r="B5" s="6" t="s">
        <v>39</v>
      </c>
      <c r="C5" s="6" t="s">
        <v>72</v>
      </c>
      <c r="D5" s="6" t="s">
        <v>2</v>
      </c>
      <c r="E5" s="30">
        <v>140160</v>
      </c>
      <c r="F5" s="30">
        <v>430549</v>
      </c>
      <c r="G5" s="11">
        <v>10.598131839540144</v>
      </c>
      <c r="H5" s="11">
        <v>46.7</v>
      </c>
      <c r="I5" s="11">
        <v>-11</v>
      </c>
    </row>
    <row r="6" spans="1:9" ht="15" x14ac:dyDescent="0.2">
      <c r="A6" s="9">
        <v>3</v>
      </c>
      <c r="B6" s="6" t="s">
        <v>73</v>
      </c>
      <c r="C6" s="6" t="s">
        <v>74</v>
      </c>
      <c r="D6" s="6" t="s">
        <v>31</v>
      </c>
      <c r="E6" s="30">
        <v>132235</v>
      </c>
      <c r="F6" s="30">
        <v>562784</v>
      </c>
      <c r="G6" s="11">
        <v>13.853148025390283</v>
      </c>
      <c r="H6" s="11">
        <v>55</v>
      </c>
      <c r="I6" s="11">
        <v>-2.7</v>
      </c>
    </row>
    <row r="7" spans="1:9" ht="15" x14ac:dyDescent="0.2">
      <c r="A7" s="9">
        <v>4</v>
      </c>
      <c r="B7" s="6" t="s">
        <v>75</v>
      </c>
      <c r="C7" s="6" t="s">
        <v>76</v>
      </c>
      <c r="D7" s="6" t="s">
        <v>77</v>
      </c>
      <c r="E7" s="30">
        <v>130949</v>
      </c>
      <c r="F7" s="30">
        <v>693733</v>
      </c>
      <c r="G7" s="11">
        <v>17.076508818832938</v>
      </c>
      <c r="H7" s="11">
        <v>49.1</v>
      </c>
      <c r="I7" s="11">
        <v>-8.6</v>
      </c>
    </row>
    <row r="8" spans="1:9" ht="15" x14ac:dyDescent="0.2">
      <c r="A8" s="9">
        <v>5</v>
      </c>
      <c r="B8" s="6" t="s">
        <v>46</v>
      </c>
      <c r="C8" s="6" t="s">
        <v>78</v>
      </c>
      <c r="D8" s="6" t="s">
        <v>79</v>
      </c>
      <c r="E8" s="30">
        <v>94935</v>
      </c>
      <c r="F8" s="30">
        <v>788668</v>
      </c>
      <c r="G8" s="11">
        <v>19.413370932522074</v>
      </c>
      <c r="H8" s="11">
        <v>41.8</v>
      </c>
      <c r="I8" s="11">
        <v>-15.9</v>
      </c>
    </row>
    <row r="9" spans="1:9" ht="15" x14ac:dyDescent="0.2">
      <c r="A9" s="9">
        <v>6</v>
      </c>
      <c r="B9" s="6" t="s">
        <v>46</v>
      </c>
      <c r="C9" s="6" t="s">
        <v>80</v>
      </c>
      <c r="D9" s="6" t="s">
        <v>79</v>
      </c>
      <c r="E9" s="30">
        <v>91986</v>
      </c>
      <c r="F9" s="30">
        <v>880654</v>
      </c>
      <c r="G9" s="11">
        <v>21.677642259111941</v>
      </c>
      <c r="H9" s="11">
        <v>42.7</v>
      </c>
      <c r="I9" s="11">
        <v>-15</v>
      </c>
    </row>
    <row r="10" spans="1:9" ht="15" x14ac:dyDescent="0.2">
      <c r="A10" s="9">
        <v>7</v>
      </c>
      <c r="B10" s="6" t="s">
        <v>46</v>
      </c>
      <c r="C10" s="6" t="s">
        <v>81</v>
      </c>
      <c r="D10" s="6" t="s">
        <v>79</v>
      </c>
      <c r="E10" s="30">
        <v>87466</v>
      </c>
      <c r="F10" s="30">
        <v>968120</v>
      </c>
      <c r="G10" s="11">
        <v>23.830652019852806</v>
      </c>
      <c r="H10" s="11">
        <v>45.1</v>
      </c>
      <c r="I10" s="11">
        <v>-12.6</v>
      </c>
    </row>
    <row r="11" spans="1:9" ht="15" x14ac:dyDescent="0.2">
      <c r="A11" s="9">
        <v>8</v>
      </c>
      <c r="B11" s="6" t="s">
        <v>39</v>
      </c>
      <c r="C11" s="6" t="s">
        <v>82</v>
      </c>
      <c r="D11" s="6" t="s">
        <v>1</v>
      </c>
      <c r="E11" s="30">
        <v>86532</v>
      </c>
      <c r="F11" s="30">
        <v>1054652</v>
      </c>
      <c r="G11" s="11">
        <v>25.960671005703635</v>
      </c>
      <c r="H11" s="11">
        <v>52.8</v>
      </c>
      <c r="I11" s="11">
        <v>-4.9000000000000004</v>
      </c>
    </row>
    <row r="12" spans="1:9" ht="15" x14ac:dyDescent="0.2">
      <c r="A12" s="9">
        <v>9</v>
      </c>
      <c r="B12" s="6" t="s">
        <v>73</v>
      </c>
      <c r="C12" s="6" t="s">
        <v>83</v>
      </c>
      <c r="D12" s="6" t="s">
        <v>84</v>
      </c>
      <c r="E12" s="30">
        <v>71264</v>
      </c>
      <c r="F12" s="30">
        <v>1125916</v>
      </c>
      <c r="G12" s="11">
        <v>27.714862206735312</v>
      </c>
      <c r="H12" s="11">
        <v>54.9</v>
      </c>
      <c r="I12" s="11">
        <v>-2.8</v>
      </c>
    </row>
    <row r="13" spans="1:9" ht="15" x14ac:dyDescent="0.2">
      <c r="A13" s="9">
        <v>10</v>
      </c>
      <c r="B13" s="6" t="s">
        <v>85</v>
      </c>
      <c r="C13" s="6" t="s">
        <v>86</v>
      </c>
      <c r="D13" s="6" t="s">
        <v>49</v>
      </c>
      <c r="E13" s="30">
        <v>69185</v>
      </c>
      <c r="F13" s="30">
        <v>1195101</v>
      </c>
      <c r="G13" s="11">
        <v>29.417878010554588</v>
      </c>
      <c r="H13" s="11">
        <v>42.3</v>
      </c>
      <c r="I13" s="11">
        <v>-15.4</v>
      </c>
    </row>
    <row r="14" spans="1:9" ht="15" x14ac:dyDescent="0.2">
      <c r="A14" s="9">
        <v>11</v>
      </c>
      <c r="B14" s="6" t="s">
        <v>87</v>
      </c>
      <c r="C14" s="6" t="s">
        <v>88</v>
      </c>
      <c r="D14" s="6" t="s">
        <v>89</v>
      </c>
      <c r="E14" s="30">
        <v>55238</v>
      </c>
      <c r="F14" s="30">
        <v>1250339</v>
      </c>
      <c r="G14" s="11">
        <v>30.777582960635808</v>
      </c>
      <c r="H14" s="11">
        <v>51</v>
      </c>
      <c r="I14" s="11">
        <v>-6.7</v>
      </c>
    </row>
    <row r="15" spans="1:9" ht="15" x14ac:dyDescent="0.2">
      <c r="A15" s="9">
        <v>12</v>
      </c>
      <c r="B15" s="6" t="s">
        <v>39</v>
      </c>
      <c r="C15" s="6" t="s">
        <v>90</v>
      </c>
      <c r="D15" s="6" t="s">
        <v>91</v>
      </c>
      <c r="E15" s="30">
        <v>54216</v>
      </c>
      <c r="F15" s="30">
        <v>1304555</v>
      </c>
      <c r="G15" s="11">
        <v>32.112130981447628</v>
      </c>
      <c r="H15" s="11">
        <v>39.6</v>
      </c>
      <c r="I15" s="11">
        <v>-18.100000000000001</v>
      </c>
    </row>
    <row r="16" spans="1:9" ht="15" x14ac:dyDescent="0.2">
      <c r="A16" s="9">
        <v>13</v>
      </c>
      <c r="B16" s="6" t="s">
        <v>70</v>
      </c>
      <c r="C16" s="6" t="s">
        <v>92</v>
      </c>
      <c r="D16" s="6" t="s">
        <v>93</v>
      </c>
      <c r="E16" s="30">
        <v>52528</v>
      </c>
      <c r="F16" s="30">
        <v>1357083</v>
      </c>
      <c r="G16" s="11">
        <v>33.405128222800798</v>
      </c>
      <c r="H16" s="11">
        <v>66.900000000000006</v>
      </c>
      <c r="I16" s="11">
        <v>9.1999999999999993</v>
      </c>
    </row>
    <row r="17" spans="1:9" ht="15" x14ac:dyDescent="0.2">
      <c r="A17" s="9">
        <v>14</v>
      </c>
      <c r="B17" s="6" t="s">
        <v>96</v>
      </c>
      <c r="C17" s="6" t="s">
        <v>97</v>
      </c>
      <c r="D17" s="6" t="s">
        <v>98</v>
      </c>
      <c r="E17" s="30">
        <v>45665</v>
      </c>
      <c r="F17" s="30">
        <v>1402748</v>
      </c>
      <c r="G17" s="11">
        <v>34.529190037954471</v>
      </c>
      <c r="H17" s="11">
        <v>48.9</v>
      </c>
      <c r="I17" s="11">
        <v>-8.8000000000000007</v>
      </c>
    </row>
    <row r="18" spans="1:9" ht="15" x14ac:dyDescent="0.2">
      <c r="A18" s="9">
        <v>15</v>
      </c>
      <c r="B18" s="6" t="s">
        <v>70</v>
      </c>
      <c r="C18" s="6" t="s">
        <v>94</v>
      </c>
      <c r="D18" s="6" t="s">
        <v>95</v>
      </c>
      <c r="E18" s="30">
        <v>45340</v>
      </c>
      <c r="F18" s="30">
        <v>1448088</v>
      </c>
      <c r="G18" s="11">
        <v>35.645251851138916</v>
      </c>
      <c r="H18" s="11">
        <v>61.5</v>
      </c>
      <c r="I18" s="11">
        <v>3.8</v>
      </c>
    </row>
    <row r="19" spans="1:9" ht="15" x14ac:dyDescent="0.2">
      <c r="A19" s="9">
        <v>16</v>
      </c>
      <c r="B19" s="6" t="s">
        <v>70</v>
      </c>
      <c r="C19" s="6" t="s">
        <v>99</v>
      </c>
      <c r="D19" s="6" t="s">
        <v>100</v>
      </c>
      <c r="E19" s="30">
        <v>44715</v>
      </c>
      <c r="F19" s="30">
        <v>1492803</v>
      </c>
      <c r="G19" s="11">
        <v>36.745929045151762</v>
      </c>
      <c r="H19" s="11">
        <v>57.8</v>
      </c>
      <c r="I19" s="11">
        <v>0.1</v>
      </c>
    </row>
    <row r="20" spans="1:9" ht="15" x14ac:dyDescent="0.2">
      <c r="A20" s="9">
        <v>17</v>
      </c>
      <c r="B20" s="6" t="s">
        <v>39</v>
      </c>
      <c r="C20" s="6" t="s">
        <v>101</v>
      </c>
      <c r="D20" s="6" t="s">
        <v>102</v>
      </c>
      <c r="E20" s="30">
        <v>42160</v>
      </c>
      <c r="F20" s="30">
        <v>1534963</v>
      </c>
      <c r="G20" s="11">
        <v>37.783713915991122</v>
      </c>
      <c r="H20" s="11">
        <v>54.7</v>
      </c>
      <c r="I20" s="11">
        <v>-3</v>
      </c>
    </row>
    <row r="21" spans="1:9" ht="15" x14ac:dyDescent="0.2">
      <c r="A21" s="9">
        <v>18</v>
      </c>
      <c r="B21" s="6" t="s">
        <v>70</v>
      </c>
      <c r="C21" s="6" t="s">
        <v>103</v>
      </c>
      <c r="D21" s="6" t="s">
        <v>104</v>
      </c>
      <c r="E21" s="30">
        <v>41967</v>
      </c>
      <c r="F21" s="30">
        <v>1576930</v>
      </c>
      <c r="G21" s="11">
        <v>38.816748016430282</v>
      </c>
      <c r="H21" s="11">
        <v>66.8</v>
      </c>
      <c r="I21" s="11">
        <v>9.1</v>
      </c>
    </row>
    <row r="22" spans="1:9" ht="15" x14ac:dyDescent="0.2">
      <c r="A22" s="9">
        <v>19</v>
      </c>
      <c r="B22" s="6" t="s">
        <v>39</v>
      </c>
      <c r="C22" s="6" t="s">
        <v>105</v>
      </c>
      <c r="D22" s="6" t="s">
        <v>106</v>
      </c>
      <c r="E22" s="30">
        <v>39492</v>
      </c>
      <c r="F22" s="30">
        <v>1616422</v>
      </c>
      <c r="G22" s="11">
        <v>39.788859024949915</v>
      </c>
      <c r="H22" s="11">
        <v>51.7</v>
      </c>
      <c r="I22" s="11">
        <v>-6</v>
      </c>
    </row>
    <row r="23" spans="1:9" ht="15" x14ac:dyDescent="0.2">
      <c r="A23" s="9">
        <v>20</v>
      </c>
      <c r="B23" s="6" t="s">
        <v>70</v>
      </c>
      <c r="C23" s="6" t="s">
        <v>107</v>
      </c>
      <c r="D23" s="6" t="s">
        <v>15</v>
      </c>
      <c r="E23" s="30">
        <v>36421</v>
      </c>
      <c r="F23" s="30">
        <v>1652843</v>
      </c>
      <c r="G23" s="11">
        <v>40.685376168707982</v>
      </c>
      <c r="H23" s="11">
        <v>53.7</v>
      </c>
      <c r="I23" s="11">
        <v>-4</v>
      </c>
    </row>
    <row r="24" spans="1:9" ht="15" x14ac:dyDescent="0.2">
      <c r="A24" s="9">
        <v>21</v>
      </c>
      <c r="B24" s="6" t="s">
        <v>39</v>
      </c>
      <c r="C24" s="6" t="s">
        <v>108</v>
      </c>
      <c r="D24" s="6" t="s">
        <v>109</v>
      </c>
      <c r="E24" s="30">
        <v>34224</v>
      </c>
      <c r="F24" s="30">
        <v>1687067</v>
      </c>
      <c r="G24" s="11">
        <v>41.52781329915404</v>
      </c>
      <c r="H24" s="11">
        <v>51.4</v>
      </c>
      <c r="I24" s="11">
        <v>-6.3</v>
      </c>
    </row>
    <row r="25" spans="1:9" ht="15" x14ac:dyDescent="0.2">
      <c r="A25" s="9">
        <v>22</v>
      </c>
      <c r="B25" s="6" t="s">
        <v>46</v>
      </c>
      <c r="C25" s="6" t="s">
        <v>110</v>
      </c>
      <c r="D25" s="6" t="s">
        <v>111</v>
      </c>
      <c r="E25" s="30">
        <v>31968</v>
      </c>
      <c r="F25" s="30">
        <v>1719035</v>
      </c>
      <c r="G25" s="11">
        <v>42.314718108238303</v>
      </c>
      <c r="H25" s="11">
        <v>49.7</v>
      </c>
      <c r="I25" s="11">
        <v>-8</v>
      </c>
    </row>
    <row r="26" spans="1:9" ht="15" x14ac:dyDescent="0.2">
      <c r="A26" s="9">
        <v>23</v>
      </c>
      <c r="B26" s="6" t="s">
        <v>73</v>
      </c>
      <c r="C26" s="6" t="s">
        <v>92</v>
      </c>
      <c r="D26" s="6" t="s">
        <v>112</v>
      </c>
      <c r="E26" s="30">
        <v>31954</v>
      </c>
      <c r="F26" s="30">
        <v>1750989</v>
      </c>
      <c r="G26" s="11">
        <v>43.101278301853121</v>
      </c>
      <c r="H26" s="11">
        <v>51.5</v>
      </c>
      <c r="I26" s="11">
        <v>-6.2</v>
      </c>
    </row>
    <row r="27" spans="1:9" ht="15" x14ac:dyDescent="0.2">
      <c r="A27" s="9">
        <v>24</v>
      </c>
      <c r="B27" s="6" t="s">
        <v>73</v>
      </c>
      <c r="C27" s="6" t="s">
        <v>113</v>
      </c>
      <c r="D27" s="6" t="s">
        <v>26</v>
      </c>
      <c r="E27" s="30">
        <v>30771</v>
      </c>
      <c r="F27" s="30">
        <v>1781760</v>
      </c>
      <c r="G27" s="11">
        <v>43.858718488299935</v>
      </c>
      <c r="H27" s="11">
        <v>53.4</v>
      </c>
      <c r="I27" s="11">
        <v>-4.3</v>
      </c>
    </row>
    <row r="28" spans="1:9" ht="15" x14ac:dyDescent="0.2">
      <c r="A28" s="9">
        <v>25</v>
      </c>
      <c r="B28" s="6" t="s">
        <v>114</v>
      </c>
      <c r="C28" s="6" t="s">
        <v>115</v>
      </c>
      <c r="D28" s="6" t="s">
        <v>116</v>
      </c>
      <c r="E28" s="30">
        <v>29894</v>
      </c>
      <c r="F28" s="30">
        <v>1811654</v>
      </c>
      <c r="G28" s="11">
        <v>44.594570977125166</v>
      </c>
      <c r="H28" s="11">
        <v>40</v>
      </c>
      <c r="I28" s="11">
        <v>-17.7</v>
      </c>
    </row>
    <row r="29" spans="1:9" ht="15" x14ac:dyDescent="0.2">
      <c r="A29" s="9">
        <v>26</v>
      </c>
      <c r="B29" s="6" t="s">
        <v>117</v>
      </c>
      <c r="C29" s="6" t="s">
        <v>118</v>
      </c>
      <c r="D29" s="6" t="s">
        <v>119</v>
      </c>
      <c r="E29" s="30">
        <v>29702</v>
      </c>
      <c r="F29" s="30">
        <v>1841356</v>
      </c>
      <c r="G29" s="11">
        <v>45.325697310940875</v>
      </c>
      <c r="H29" s="11">
        <v>57</v>
      </c>
      <c r="I29" s="11">
        <v>-0.7</v>
      </c>
    </row>
    <row r="30" spans="1:9" ht="15" x14ac:dyDescent="0.2">
      <c r="A30" s="9">
        <v>27</v>
      </c>
      <c r="B30" s="6" t="s">
        <v>70</v>
      </c>
      <c r="C30" s="6" t="s">
        <v>120</v>
      </c>
      <c r="D30" s="6" t="s">
        <v>121</v>
      </c>
      <c r="E30" s="30">
        <v>29021</v>
      </c>
      <c r="F30" s="30">
        <v>1870377</v>
      </c>
      <c r="G30" s="11">
        <v>46.040060563707215</v>
      </c>
      <c r="H30" s="11">
        <v>62.6</v>
      </c>
      <c r="I30" s="11">
        <v>4.9000000000000004</v>
      </c>
    </row>
    <row r="31" spans="1:9" ht="15" x14ac:dyDescent="0.2">
      <c r="A31" s="9">
        <v>28</v>
      </c>
      <c r="B31" s="6" t="s">
        <v>124</v>
      </c>
      <c r="C31" s="6" t="s">
        <v>125</v>
      </c>
      <c r="D31" s="6" t="s">
        <v>126</v>
      </c>
      <c r="E31" s="30">
        <v>27334</v>
      </c>
      <c r="F31" s="30">
        <v>1897711</v>
      </c>
      <c r="G31" s="11">
        <v>46.71289765240558</v>
      </c>
      <c r="H31" s="11">
        <v>45.8</v>
      </c>
      <c r="I31" s="11">
        <v>-11.9</v>
      </c>
    </row>
    <row r="32" spans="1:9" ht="15" x14ac:dyDescent="0.2">
      <c r="A32" s="9">
        <v>29</v>
      </c>
      <c r="B32" s="6" t="s">
        <v>9</v>
      </c>
      <c r="C32" s="6" t="s">
        <v>130</v>
      </c>
      <c r="D32" s="6" t="s">
        <v>131</v>
      </c>
      <c r="E32" s="30">
        <v>26961</v>
      </c>
      <c r="F32" s="30">
        <v>1924672</v>
      </c>
      <c r="G32" s="11">
        <v>47.376553200382325</v>
      </c>
      <c r="H32" s="11">
        <v>55.3</v>
      </c>
      <c r="I32" s="11">
        <v>-2.4</v>
      </c>
    </row>
    <row r="33" spans="1:9" ht="15" x14ac:dyDescent="0.2">
      <c r="A33" s="9">
        <v>30</v>
      </c>
      <c r="B33" s="6" t="s">
        <v>127</v>
      </c>
      <c r="C33" s="6" t="s">
        <v>128</v>
      </c>
      <c r="D33" s="6" t="s">
        <v>129</v>
      </c>
      <c r="E33" s="30">
        <v>26948</v>
      </c>
      <c r="F33" s="30">
        <v>1951620</v>
      </c>
      <c r="G33" s="11">
        <v>48.039888748280305</v>
      </c>
      <c r="H33" s="11">
        <v>45.9</v>
      </c>
      <c r="I33" s="11">
        <v>-11.8</v>
      </c>
    </row>
    <row r="34" spans="1:9" ht="15" x14ac:dyDescent="0.2">
      <c r="A34" s="9">
        <v>31</v>
      </c>
      <c r="B34" s="6" t="s">
        <v>114</v>
      </c>
      <c r="C34" s="6" t="s">
        <v>132</v>
      </c>
      <c r="D34" s="6" t="s">
        <v>133</v>
      </c>
      <c r="E34" s="30">
        <v>26683</v>
      </c>
      <c r="F34" s="30">
        <v>1978303</v>
      </c>
      <c r="G34" s="11">
        <v>48.696701217649533</v>
      </c>
      <c r="H34" s="11">
        <v>46.8</v>
      </c>
      <c r="I34" s="11">
        <v>-10.9</v>
      </c>
    </row>
    <row r="35" spans="1:9" ht="15" x14ac:dyDescent="0.2">
      <c r="A35" s="9">
        <v>32</v>
      </c>
      <c r="B35" s="6" t="s">
        <v>73</v>
      </c>
      <c r="C35" s="6" t="s">
        <v>122</v>
      </c>
      <c r="D35" s="6" t="s">
        <v>123</v>
      </c>
      <c r="E35" s="30">
        <v>26658</v>
      </c>
      <c r="F35" s="30">
        <v>2004961</v>
      </c>
      <c r="G35" s="11">
        <v>49.352898302251887</v>
      </c>
      <c r="H35" s="11">
        <v>52.4</v>
      </c>
      <c r="I35" s="11">
        <v>-5.3</v>
      </c>
    </row>
    <row r="36" spans="1:9" ht="15" x14ac:dyDescent="0.2">
      <c r="A36" s="9">
        <v>33</v>
      </c>
      <c r="B36" s="6" t="s">
        <v>117</v>
      </c>
      <c r="C36" s="6" t="s">
        <v>134</v>
      </c>
      <c r="D36" s="6" t="s">
        <v>135</v>
      </c>
      <c r="E36" s="30">
        <v>24833</v>
      </c>
      <c r="F36" s="30">
        <v>2029794</v>
      </c>
      <c r="G36" s="11">
        <v>49.96417229887318</v>
      </c>
      <c r="H36" s="11">
        <v>64.400000000000006</v>
      </c>
      <c r="I36" s="11">
        <v>6.7</v>
      </c>
    </row>
    <row r="37" spans="1:9" ht="15" x14ac:dyDescent="0.2">
      <c r="A37" s="9">
        <v>34</v>
      </c>
      <c r="B37" s="6" t="s">
        <v>70</v>
      </c>
      <c r="C37" s="6" t="s">
        <v>136</v>
      </c>
      <c r="D37" s="6" t="s">
        <v>16</v>
      </c>
      <c r="E37" s="30">
        <v>24690</v>
      </c>
      <c r="F37" s="30">
        <v>2054484</v>
      </c>
      <c r="G37" s="11">
        <v>50.571926294628014</v>
      </c>
      <c r="H37" s="11">
        <v>62.1</v>
      </c>
      <c r="I37" s="11">
        <v>4.4000000000000004</v>
      </c>
    </row>
    <row r="38" spans="1:9" ht="18.75" customHeight="1" x14ac:dyDescent="0.2">
      <c r="A38" s="31" t="s">
        <v>137</v>
      </c>
      <c r="B38" s="32"/>
      <c r="C38" s="32"/>
      <c r="D38" s="32"/>
      <c r="E38" s="32"/>
      <c r="F38" s="32"/>
      <c r="G38" s="32"/>
      <c r="H38" s="32"/>
      <c r="I38" s="33"/>
    </row>
    <row r="39" spans="1:9" ht="20.25" customHeight="1" x14ac:dyDescent="0.2">
      <c r="A39" s="31" t="s">
        <v>138</v>
      </c>
      <c r="B39" s="32"/>
      <c r="C39" s="32"/>
      <c r="D39" s="32"/>
      <c r="E39" s="32"/>
      <c r="F39" s="32"/>
      <c r="G39" s="32"/>
      <c r="H39" s="32"/>
      <c r="I39" s="33"/>
    </row>
    <row r="40" spans="1:9" ht="22.5" customHeight="1" x14ac:dyDescent="0.2">
      <c r="A40" s="31" t="s">
        <v>152</v>
      </c>
      <c r="B40" s="32"/>
      <c r="C40" s="32"/>
      <c r="D40" s="32"/>
      <c r="E40" s="32"/>
      <c r="F40" s="32"/>
      <c r="G40" s="32"/>
      <c r="H40" s="32"/>
      <c r="I40" s="33"/>
    </row>
    <row r="41" spans="1:9" ht="23.25" customHeight="1" x14ac:dyDescent="0.2">
      <c r="A41" s="31" t="s">
        <v>153</v>
      </c>
      <c r="B41" s="32"/>
      <c r="C41" s="32"/>
      <c r="D41" s="32"/>
      <c r="E41" s="32"/>
      <c r="F41" s="32"/>
      <c r="G41" s="32"/>
      <c r="H41" s="32"/>
      <c r="I41" s="33"/>
    </row>
    <row r="42" spans="1:9" ht="30.75" customHeight="1" x14ac:dyDescent="0.2">
      <c r="A42" s="34" t="s">
        <v>141</v>
      </c>
      <c r="B42" s="35"/>
      <c r="C42" s="35"/>
      <c r="D42" s="35"/>
      <c r="E42" s="35"/>
      <c r="F42" s="35"/>
      <c r="G42" s="35"/>
      <c r="H42" s="35"/>
      <c r="I42" s="36"/>
    </row>
    <row r="43" spans="1:9" ht="15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4" spans="1:9" ht="15" x14ac:dyDescent="0.2">
      <c r="A44" s="12"/>
      <c r="B44" s="12"/>
      <c r="C44" s="12"/>
      <c r="D44" s="12"/>
      <c r="E44" s="12"/>
      <c r="F44" s="12"/>
      <c r="G44" s="12"/>
      <c r="H44" s="12"/>
      <c r="I44" s="12"/>
    </row>
    <row r="45" spans="1:9" ht="15" x14ac:dyDescent="0.2">
      <c r="A45" s="12"/>
      <c r="B45" s="12"/>
      <c r="C45" s="12"/>
      <c r="D45" s="12"/>
      <c r="E45" s="12"/>
      <c r="F45" s="12"/>
      <c r="G45" s="12"/>
      <c r="H45" s="12"/>
      <c r="I45" s="12"/>
    </row>
    <row r="46" spans="1:9" ht="15" x14ac:dyDescent="0.2">
      <c r="A46" s="12"/>
      <c r="B46" s="12"/>
      <c r="C46" s="12"/>
      <c r="D46" s="12"/>
      <c r="E46" s="12"/>
      <c r="F46" s="12"/>
      <c r="G46" s="12"/>
      <c r="H46" s="12"/>
      <c r="I46" s="12"/>
    </row>
    <row r="47" spans="1:9" ht="15" x14ac:dyDescent="0.2">
      <c r="A47" s="12"/>
      <c r="B47" s="12"/>
      <c r="C47" s="12"/>
      <c r="D47" s="12"/>
      <c r="E47" s="12"/>
      <c r="F47" s="12"/>
      <c r="G47" s="12"/>
      <c r="H47" s="12"/>
      <c r="I47" s="12"/>
    </row>
  </sheetData>
  <mergeCells count="7">
    <mergeCell ref="A42:I42"/>
    <mergeCell ref="F2:G2"/>
    <mergeCell ref="A1:I1"/>
    <mergeCell ref="A38:I38"/>
    <mergeCell ref="A39:I39"/>
    <mergeCell ref="A40:I40"/>
    <mergeCell ref="A41:I4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Table 1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2020-05-14T10:53:12Z</dcterms:created>
  <dcterms:modified xsi:type="dcterms:W3CDTF">2020-05-15T16:09:48Z</dcterms:modified>
</cp:coreProperties>
</file>